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C:\Users\pdenoroy\Documents\JUSTE_P-2022\données_collecte-organisation-traitement\Miermaigne\"/>
    </mc:Choice>
  </mc:AlternateContent>
  <xr:revisionPtr revIDLastSave="0" documentId="13_ncr:1_{41F9C17A-B133-4D46-8733-EE16BDA6448F}" xr6:coauthVersionLast="36" xr6:coauthVersionMax="36" xr10:uidLastSave="{00000000-0000-0000-0000-000000000000}"/>
  <bookViews>
    <workbookView xWindow="0" yWindow="0" windowWidth="3870" windowHeight="7575" xr2:uid="{00000000-000D-0000-FFFF-FFFF00000000}"/>
  </bookViews>
  <sheets>
    <sheet name="resultats" sheetId="1" r:id="rId1"/>
    <sheet name="classé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8" i="1" l="1"/>
  <c r="S67" i="1"/>
  <c r="S66" i="1"/>
  <c r="S65" i="1"/>
  <c r="S64" i="1"/>
  <c r="S62" i="1"/>
  <c r="S59" i="1"/>
  <c r="S57" i="1"/>
  <c r="S56" i="1"/>
  <c r="S55" i="1"/>
  <c r="S54" i="1"/>
  <c r="S53" i="1"/>
  <c r="S52" i="1"/>
  <c r="S51" i="1"/>
  <c r="S50" i="1"/>
  <c r="S48" i="1"/>
  <c r="S47" i="1"/>
  <c r="S46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AN70" i="2" l="1"/>
  <c r="AM70" i="2"/>
  <c r="AL70" i="2"/>
  <c r="AK70" i="2"/>
  <c r="AN69" i="2"/>
  <c r="AM69" i="2"/>
  <c r="AL69" i="2"/>
  <c r="AK69" i="2"/>
  <c r="Y70" i="2"/>
  <c r="Y69" i="2"/>
  <c r="R70" i="2"/>
  <c r="R69" i="2"/>
  <c r="N70" i="2"/>
  <c r="N69" i="2"/>
  <c r="AN63" i="2"/>
  <c r="AM63" i="2"/>
  <c r="AL63" i="2"/>
  <c r="AK63" i="2"/>
  <c r="AN62" i="2"/>
  <c r="AM62" i="2"/>
  <c r="AL62" i="2"/>
  <c r="AK62" i="2"/>
  <c r="AJ63" i="2"/>
  <c r="AJ62" i="2"/>
  <c r="AB63" i="2"/>
  <c r="AB62" i="2"/>
  <c r="Y63" i="2"/>
  <c r="Y62" i="2"/>
  <c r="R63" i="2"/>
  <c r="R62" i="2"/>
  <c r="Q63" i="2"/>
  <c r="Q62" i="2"/>
  <c r="N63" i="2"/>
  <c r="N62" i="2"/>
  <c r="AN55" i="2"/>
  <c r="AM55" i="2"/>
  <c r="AL55" i="2"/>
  <c r="AK55" i="2"/>
  <c r="AN54" i="2"/>
  <c r="AM54" i="2"/>
  <c r="AL54" i="2"/>
  <c r="AK54" i="2"/>
  <c r="Y55" i="2"/>
  <c r="Y54" i="2"/>
  <c r="R55" i="2"/>
  <c r="R54" i="2"/>
  <c r="N55" i="2"/>
  <c r="N54" i="2"/>
  <c r="AN49" i="2"/>
  <c r="AN48" i="2"/>
  <c r="AM49" i="2"/>
  <c r="AM48" i="2"/>
  <c r="AL49" i="2"/>
  <c r="AL48" i="2"/>
  <c r="AK49" i="2"/>
  <c r="AK48" i="2"/>
  <c r="Y49" i="2"/>
  <c r="Y48" i="2"/>
  <c r="R49" i="2"/>
  <c r="R48" i="2"/>
  <c r="N49" i="2"/>
  <c r="N48" i="2"/>
  <c r="AM40" i="2"/>
  <c r="AM39" i="2"/>
  <c r="R40" i="2"/>
  <c r="R39" i="2"/>
  <c r="AN40" i="2"/>
  <c r="AN39" i="2"/>
  <c r="AL40" i="2"/>
  <c r="AL39" i="2"/>
  <c r="AK40" i="2"/>
  <c r="AK39" i="2"/>
  <c r="AA40" i="2"/>
  <c r="AA39" i="2"/>
  <c r="Y40" i="2"/>
  <c r="Y39" i="2"/>
  <c r="N40" i="2"/>
  <c r="N39" i="2"/>
  <c r="AJ53" i="2"/>
  <c r="AB53" i="2"/>
  <c r="Q53" i="2"/>
  <c r="AJ68" i="2"/>
  <c r="Q68" i="2"/>
  <c r="AJ47" i="2"/>
  <c r="AB38" i="2"/>
  <c r="AJ23" i="2"/>
  <c r="AB23" i="2"/>
  <c r="Q23" i="2"/>
  <c r="AJ86" i="2"/>
  <c r="AB86" i="2"/>
  <c r="Q85" i="2"/>
  <c r="AB84" i="2"/>
  <c r="AJ84" i="2"/>
  <c r="Q84" i="2"/>
  <c r="AJ83" i="2"/>
  <c r="AB83" i="2"/>
  <c r="Q83" i="2"/>
  <c r="AJ37" i="2"/>
  <c r="Q37" i="2"/>
  <c r="AJ82" i="2"/>
  <c r="AB36" i="2"/>
  <c r="AJ73" i="2"/>
  <c r="AB73" i="2"/>
  <c r="Q73" i="2"/>
  <c r="AJ74" i="2"/>
  <c r="AB74" i="2"/>
  <c r="Q74" i="2"/>
  <c r="Q35" i="2"/>
  <c r="AB52" i="2"/>
  <c r="AJ52" i="2"/>
  <c r="AJ55" i="2" s="1"/>
  <c r="Q52" i="2"/>
  <c r="AJ34" i="2"/>
  <c r="AB34" i="2"/>
  <c r="Q34" i="2"/>
  <c r="AJ81" i="2"/>
  <c r="Q81" i="2"/>
  <c r="AJ33" i="2"/>
  <c r="AJ80" i="2"/>
  <c r="AB80" i="2"/>
  <c r="AJ67" i="2"/>
  <c r="AB32" i="2"/>
  <c r="AJ51" i="2"/>
  <c r="AJ54" i="2" s="1"/>
  <c r="AB51" i="2"/>
  <c r="AB55" i="2" s="1"/>
  <c r="Q51" i="2"/>
  <c r="Q55" i="2" s="1"/>
  <c r="AJ66" i="2"/>
  <c r="AJ70" i="2" s="1"/>
  <c r="AB66" i="2"/>
  <c r="AB70" i="2" s="1"/>
  <c r="Q66" i="2"/>
  <c r="Q70" i="2" s="1"/>
  <c r="Q31" i="2"/>
  <c r="AB72" i="2"/>
  <c r="AJ72" i="2"/>
  <c r="Q72" i="2"/>
  <c r="AJ65" i="2"/>
  <c r="AB65" i="2"/>
  <c r="Q65" i="2"/>
  <c r="AJ30" i="2"/>
  <c r="Q30" i="2"/>
  <c r="AJ61" i="2"/>
  <c r="Q46" i="2"/>
  <c r="AJ29" i="2"/>
  <c r="AB29" i="2"/>
  <c r="Q29" i="2"/>
  <c r="AJ60" i="2"/>
  <c r="AB60" i="2"/>
  <c r="Q60" i="2"/>
  <c r="Q45" i="2"/>
  <c r="AB28" i="2"/>
  <c r="AJ28" i="2"/>
  <c r="Q28" i="2"/>
  <c r="AJ59" i="2"/>
  <c r="AB59" i="2"/>
  <c r="Q59" i="2"/>
  <c r="AJ44" i="2"/>
  <c r="Q44" i="2"/>
  <c r="AJ27" i="2"/>
  <c r="AB58" i="2"/>
  <c r="AJ43" i="2"/>
  <c r="AB43" i="2"/>
  <c r="Q43" i="2"/>
  <c r="AJ26" i="2"/>
  <c r="AB26" i="2"/>
  <c r="Q26" i="2"/>
  <c r="Q79" i="2"/>
  <c r="AB42" i="2"/>
  <c r="AJ42" i="2"/>
  <c r="Q42" i="2"/>
  <c r="AJ25" i="2"/>
  <c r="AB25" i="2"/>
  <c r="Q25" i="2"/>
  <c r="AJ57" i="2"/>
  <c r="Q57" i="2"/>
  <c r="AC68" i="1"/>
  <c r="AC66" i="1"/>
  <c r="AC64" i="1"/>
  <c r="AC63" i="1"/>
  <c r="AC61" i="1"/>
  <c r="AC60" i="1"/>
  <c r="AC56" i="1"/>
  <c r="AC55" i="1"/>
  <c r="AC53" i="1"/>
  <c r="AC52" i="1"/>
  <c r="AC49" i="1"/>
  <c r="AC47" i="1"/>
  <c r="AC44" i="1"/>
  <c r="AC39" i="1"/>
  <c r="AC36" i="1"/>
  <c r="AC31" i="1"/>
  <c r="AC28" i="1"/>
  <c r="AK68" i="1"/>
  <c r="AK67" i="1"/>
  <c r="AK64" i="1"/>
  <c r="AK61" i="1"/>
  <c r="AK60" i="1"/>
  <c r="AK59" i="1"/>
  <c r="AK56" i="1"/>
  <c r="AK53" i="1"/>
  <c r="AK52" i="1"/>
  <c r="AK51" i="1"/>
  <c r="AK49" i="1"/>
  <c r="AK44" i="1"/>
  <c r="AK43" i="1"/>
  <c r="AK36" i="1"/>
  <c r="AK35" i="1"/>
  <c r="AK28" i="1"/>
  <c r="AK27" i="1"/>
  <c r="Q68" i="1"/>
  <c r="Q61" i="1"/>
  <c r="Q59" i="1"/>
  <c r="Q53" i="1"/>
  <c r="Q44" i="1"/>
  <c r="Q36" i="1"/>
  <c r="Q35" i="1"/>
  <c r="Q34" i="1"/>
  <c r="Q26" i="1"/>
  <c r="T68" i="1"/>
  <c r="T67" i="1"/>
  <c r="AC67" i="1" s="1"/>
  <c r="T66" i="1"/>
  <c r="Q66" i="1" s="1"/>
  <c r="T65" i="1"/>
  <c r="Q65" i="1" s="1"/>
  <c r="T64" i="1"/>
  <c r="Q64" i="1" s="1"/>
  <c r="T63" i="1"/>
  <c r="Q63" i="1" s="1"/>
  <c r="T62" i="1"/>
  <c r="Q62" i="1" s="1"/>
  <c r="T61" i="1"/>
  <c r="T60" i="1"/>
  <c r="Q60" i="1" s="1"/>
  <c r="T59" i="1"/>
  <c r="AC59" i="1" s="1"/>
  <c r="T58" i="1"/>
  <c r="Q58" i="1" s="1"/>
  <c r="T57" i="1"/>
  <c r="Q57" i="1" s="1"/>
  <c r="T56" i="1"/>
  <c r="Q56" i="1" s="1"/>
  <c r="T55" i="1"/>
  <c r="Q55" i="1" s="1"/>
  <c r="T54" i="1"/>
  <c r="Q54" i="1" s="1"/>
  <c r="T53" i="1"/>
  <c r="T52" i="1"/>
  <c r="Q52" i="1" s="1"/>
  <c r="T51" i="1"/>
  <c r="AC51" i="1" s="1"/>
  <c r="T50" i="1"/>
  <c r="Q50" i="1" s="1"/>
  <c r="T48" i="1"/>
  <c r="Q48" i="1" s="1"/>
  <c r="T47" i="1"/>
  <c r="Q47" i="1" s="1"/>
  <c r="T46" i="1"/>
  <c r="Q46" i="1" s="1"/>
  <c r="T45" i="1"/>
  <c r="Q45" i="1" s="1"/>
  <c r="T44" i="1"/>
  <c r="T43" i="1"/>
  <c r="AC43" i="1" s="1"/>
  <c r="T42" i="1"/>
  <c r="AC42" i="1" s="1"/>
  <c r="T41" i="1"/>
  <c r="Q41" i="1" s="1"/>
  <c r="T40" i="1"/>
  <c r="Q40" i="1" s="1"/>
  <c r="T39" i="1"/>
  <c r="Q39" i="1" s="1"/>
  <c r="T38" i="1"/>
  <c r="Q38" i="1" s="1"/>
  <c r="T37" i="1"/>
  <c r="Q37" i="1" s="1"/>
  <c r="T36" i="1"/>
  <c r="T35" i="1"/>
  <c r="AC35" i="1" s="1"/>
  <c r="T34" i="1"/>
  <c r="AC34" i="1" s="1"/>
  <c r="T33" i="1"/>
  <c r="Q33" i="1" s="1"/>
  <c r="T32" i="1"/>
  <c r="Q32" i="1" s="1"/>
  <c r="T31" i="1"/>
  <c r="Q31" i="1" s="1"/>
  <c r="T30" i="1"/>
  <c r="Q30" i="1" s="1"/>
  <c r="T29" i="1"/>
  <c r="Q29" i="1" s="1"/>
  <c r="T28" i="1"/>
  <c r="Q28" i="1" s="1"/>
  <c r="T27" i="1"/>
  <c r="AC27" i="1" s="1"/>
  <c r="T26" i="1"/>
  <c r="AC26" i="1" s="1"/>
  <c r="T25" i="1"/>
  <c r="Q25" i="1" s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S45" i="1" s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AB69" i="2" l="1"/>
  <c r="Q69" i="2"/>
  <c r="AJ69" i="2"/>
  <c r="AK32" i="1"/>
  <c r="AK40" i="1"/>
  <c r="AK48" i="1"/>
  <c r="Q27" i="1"/>
  <c r="Q51" i="1"/>
  <c r="AK25" i="1"/>
  <c r="AK33" i="1"/>
  <c r="AK41" i="1"/>
  <c r="AK57" i="1"/>
  <c r="AK65" i="1"/>
  <c r="AC29" i="1"/>
  <c r="AC37" i="1"/>
  <c r="AC45" i="1"/>
  <c r="AK26" i="1"/>
  <c r="AK34" i="1"/>
  <c r="AK42" i="1"/>
  <c r="AK50" i="1"/>
  <c r="AK58" i="1"/>
  <c r="AK66" i="1"/>
  <c r="AC30" i="1"/>
  <c r="AC38" i="1"/>
  <c r="AC46" i="1"/>
  <c r="AC54" i="1"/>
  <c r="AC62" i="1"/>
  <c r="AC40" i="1"/>
  <c r="AC48" i="1"/>
  <c r="AK29" i="1"/>
  <c r="AK37" i="1"/>
  <c r="AK45" i="1"/>
  <c r="AC25" i="1"/>
  <c r="AC33" i="1"/>
  <c r="AC41" i="1"/>
  <c r="AC57" i="1"/>
  <c r="AC65" i="1"/>
  <c r="AC32" i="1"/>
  <c r="Q42" i="1"/>
  <c r="AK30" i="1"/>
  <c r="AK38" i="1"/>
  <c r="AK46" i="1"/>
  <c r="AK54" i="1"/>
  <c r="AK62" i="1"/>
  <c r="AC50" i="1"/>
  <c r="AC58" i="1"/>
  <c r="Q43" i="1"/>
  <c r="Q67" i="1"/>
  <c r="AK31" i="1"/>
  <c r="AK39" i="1"/>
  <c r="AK47" i="1"/>
  <c r="AK55" i="1"/>
  <c r="AK63" i="1"/>
  <c r="AB54" i="2"/>
  <c r="AB39" i="2"/>
  <c r="Q54" i="2"/>
  <c r="AJ58" i="2"/>
  <c r="AJ46" i="2"/>
  <c r="AJ38" i="2"/>
  <c r="AB57" i="2"/>
  <c r="AJ79" i="2"/>
  <c r="Q27" i="2"/>
  <c r="AB44" i="2"/>
  <c r="AJ45" i="2"/>
  <c r="AJ48" i="2" s="1"/>
  <c r="Q61" i="2"/>
  <c r="AB30" i="2"/>
  <c r="AJ31" i="2"/>
  <c r="AJ39" i="2" s="1"/>
  <c r="Q67" i="2"/>
  <c r="Q33" i="2"/>
  <c r="AB81" i="2"/>
  <c r="AJ35" i="2"/>
  <c r="Q82" i="2"/>
  <c r="AB37" i="2"/>
  <c r="AJ85" i="2"/>
  <c r="Q47" i="2"/>
  <c r="Q49" i="2" s="1"/>
  <c r="AB68" i="2"/>
  <c r="AB46" i="2"/>
  <c r="AB45" i="2"/>
  <c r="AB31" i="2"/>
  <c r="AJ32" i="2"/>
  <c r="AB35" i="2"/>
  <c r="AJ36" i="2"/>
  <c r="AB85" i="2"/>
  <c r="Q86" i="2"/>
  <c r="Q58" i="2"/>
  <c r="AB27" i="2"/>
  <c r="AB40" i="2" s="1"/>
  <c r="AB61" i="2"/>
  <c r="Q32" i="2"/>
  <c r="Q39" i="2" s="1"/>
  <c r="AB67" i="2"/>
  <c r="AB33" i="2"/>
  <c r="Q36" i="2"/>
  <c r="AB82" i="2"/>
  <c r="Q38" i="2"/>
  <c r="AB47" i="2"/>
  <c r="AB79" i="2"/>
  <c r="AJ40" i="2" l="1"/>
  <c r="Q40" i="2"/>
  <c r="Q48" i="2"/>
  <c r="AB49" i="2"/>
  <c r="AB48" i="2"/>
  <c r="AJ49" i="2"/>
</calcChain>
</file>

<file path=xl/sharedStrings.xml><?xml version="1.0" encoding="utf-8"?>
<sst xmlns="http://schemas.openxmlformats.org/spreadsheetml/2006/main" count="1836" uniqueCount="93">
  <si>
    <t>Site</t>
  </si>
  <si>
    <t>essai</t>
  </si>
  <si>
    <t>année</t>
  </si>
  <si>
    <t>espece</t>
  </si>
  <si>
    <t>variété</t>
  </si>
  <si>
    <t>param init a</t>
  </si>
  <si>
    <t>param init b</t>
  </si>
  <si>
    <t>param init c</t>
  </si>
  <si>
    <t>a ajusté</t>
  </si>
  <si>
    <t>b ajusté</t>
  </si>
  <si>
    <t>c ajusté</t>
  </si>
  <si>
    <t>modele linaire-plateau</t>
  </si>
  <si>
    <t>modele quadratique-plateau</t>
  </si>
  <si>
    <t>horizon sol</t>
  </si>
  <si>
    <t>modele Mitscherlich</t>
  </si>
  <si>
    <t>seuil 0.95</t>
  </si>
  <si>
    <t>auto</t>
  </si>
  <si>
    <t>clx ajusté</t>
  </si>
  <si>
    <t>RMSE</t>
  </si>
  <si>
    <t>P Olsen</t>
  </si>
  <si>
    <t>Modele Cate-Nelson</t>
  </si>
  <si>
    <t>Cp</t>
  </si>
  <si>
    <t>seuil 0.90</t>
  </si>
  <si>
    <t>Clx</t>
  </si>
  <si>
    <t>Cly</t>
  </si>
  <si>
    <t>p value Fisher</t>
  </si>
  <si>
    <t>var Y</t>
  </si>
  <si>
    <t>rendement</t>
  </si>
  <si>
    <t>plateau</t>
  </si>
  <si>
    <t>remarques</t>
  </si>
  <si>
    <t xml:space="preserve">Regroupement de resultat de traitement de jeux de données avec l'outil Shiny- USTE_P </t>
  </si>
  <si>
    <t>P2O5 Olsen</t>
  </si>
  <si>
    <t>indicateur sol</t>
  </si>
  <si>
    <t>modele statistique</t>
  </si>
  <si>
    <t>NA</t>
  </si>
  <si>
    <t xml:space="preserve">source ds données : </t>
  </si>
  <si>
    <t>source données</t>
  </si>
  <si>
    <t>PK</t>
  </si>
  <si>
    <t>orge hiver</t>
  </si>
  <si>
    <t>maïs grain</t>
  </si>
  <si>
    <t>colza</t>
  </si>
  <si>
    <t>Essai PK de Miermaigne (Chambre Agriculture Eure et Loir)</t>
  </si>
  <si>
    <t>Miermaigne</t>
  </si>
  <si>
    <t>1 = "JUSTE_P-jeu-simplifié-Miermaigne-sfK0-2022oct_.csv" ; ne comprend pas les données K0 ce qui auraient pu affecter les résultats</t>
  </si>
  <si>
    <t xml:space="preserve">2 = "" ; </t>
  </si>
  <si>
    <t>maïs fourrage</t>
  </si>
  <si>
    <t>LG3</t>
  </si>
  <si>
    <t>blé tendre hiver</t>
  </si>
  <si>
    <t>Roazon</t>
  </si>
  <si>
    <t>Hobbit</t>
  </si>
  <si>
    <t>blé tendre hiver 2</t>
  </si>
  <si>
    <t>Beaupré Pau205</t>
  </si>
  <si>
    <t>Arminda</t>
  </si>
  <si>
    <t>Cargimontana</t>
  </si>
  <si>
    <t>DK 250</t>
  </si>
  <si>
    <t>Thésée</t>
  </si>
  <si>
    <t>LG2255</t>
  </si>
  <si>
    <t>pois printemps</t>
  </si>
  <si>
    <t>féverole</t>
  </si>
  <si>
    <t>triticale</t>
  </si>
  <si>
    <t>lin oléagineux hiver</t>
  </si>
  <si>
    <t>Alaska</t>
  </si>
  <si>
    <t>Goncourt</t>
  </si>
  <si>
    <t>tournesol</t>
  </si>
  <si>
    <t>soja</t>
  </si>
  <si>
    <t>betterave sucrière</t>
  </si>
  <si>
    <t>seuil maïs grain</t>
  </si>
  <si>
    <t>seuil maïs ensilage</t>
  </si>
  <si>
    <t xml:space="preserve">46, 55, 55, 61, 64, 46, </t>
  </si>
  <si>
    <t>irrealiste</t>
  </si>
  <si>
    <t>echec (reponse "en dôme"</t>
  </si>
  <si>
    <t>echec ; rendement tend à diminue quand P augmente</t>
  </si>
  <si>
    <t>données manquantes</t>
  </si>
  <si>
    <t>Complété par des ajustements tentés avec des valeurs initiales de paramètres estimées avec l'outil "explo-shiny-1.xlsx"</t>
  </si>
  <si>
    <t xml:space="preserve">Pour ces ajustements, on utilise le données de recolte "humidité aux normes" (cf. "Hyp-traitnt-data_Kerguehennec.docx") </t>
  </si>
  <si>
    <t>A partir des résultats du fichier "JUSTE_P-traitnt-donnees-1-seuils-Miermaigne-sfK0-2022oct28.xlsx" pour les résultats sans les parcelles K0 (donc source = "2" bas ce fichier)</t>
  </si>
  <si>
    <t xml:space="preserve">Unités : P Olsen :   ; Rdt : </t>
  </si>
  <si>
    <t>traitement partiel au 31mars2023 &amp; avril02</t>
  </si>
  <si>
    <t>A partir du fichier "JUSTE_P-traitnt-donnees-1-seuils-Miermaigne-sfK0-2023mars31.xlsx", selection de valurs retenues (ajustements possibles et meilleurs RMSE)</t>
  </si>
  <si>
    <t>JUSTE_P-traitnt-donnees-1-seuils-Miermaigne-sfK0-Tcompl-2023avril4.xlsx</t>
  </si>
  <si>
    <t>P.Denoroy 2023avril04</t>
  </si>
  <si>
    <t>RMSEn</t>
  </si>
  <si>
    <t>A partir du fichier "JUSTE_P-traitnt-donnees-1-seuils-Miermaigne-sfK0-2023avril02.xlsx", plus calcul des RMSEm et RMSEn, plateau moyen</t>
  </si>
  <si>
    <t>moyen</t>
  </si>
  <si>
    <t>Années non retenues</t>
  </si>
  <si>
    <t>moyenne</t>
  </si>
  <si>
    <t>ecart-type</t>
  </si>
  <si>
    <t xml:space="preserve">plateau </t>
  </si>
  <si>
    <t>calcul IR</t>
  </si>
  <si>
    <t>P.Denoroy 2023avril27</t>
  </si>
  <si>
    <t>plateau pour calcul IR :  "NA" =les deux ajustements LP et QP sont "douteux" (cf. fichier "Folleville_eval-jx-donnees-2023avril21.xlsx"). Si un seul des deux est "douteux" on prend le plateau de l'autre ajustement</t>
  </si>
  <si>
    <t>quand il y a probleme, c'est generalement l'ajustement QP qui est "douteux"</t>
  </si>
  <si>
    <t>non 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</si>
</sst>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7" xfId="0" applyBorder="1"/>
    <xf numFmtId="2" fontId="0" fillId="0" borderId="0" xfId="0" applyNumberForma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11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2" borderId="0" xfId="0" applyNumberFormat="1" applyFill="1" applyBorder="1" applyAlignment="1">
      <alignment horizontal="center" vertical="center"/>
    </xf>
    <xf numFmtId="11" fontId="0" fillId="2" borderId="0" xfId="0" applyNumberForma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NumberForma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19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14" xfId="0" applyBorder="1"/>
    <xf numFmtId="0" fontId="0" fillId="0" borderId="16" xfId="0" applyNumberFormat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164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2" fontId="7" fillId="0" borderId="17" xfId="0" applyNumberFormat="1" applyFont="1" applyFill="1" applyBorder="1" applyAlignment="1">
      <alignment horizontal="center" vertical="center"/>
    </xf>
    <xf numFmtId="2" fontId="7" fillId="0" borderId="17" xfId="0" applyNumberFormat="1" applyFont="1" applyBorder="1" applyAlignment="1">
      <alignment horizontal="center" vertical="center"/>
    </xf>
    <xf numFmtId="0" fontId="0" fillId="0" borderId="17" xfId="0" applyBorder="1"/>
    <xf numFmtId="0" fontId="0" fillId="0" borderId="18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4" xfId="0" applyBorder="1" applyAlignment="1">
      <alignment horizontal="center"/>
    </xf>
    <xf numFmtId="0" fontId="0" fillId="3" borderId="0" xfId="0" applyFill="1"/>
    <xf numFmtId="0" fontId="0" fillId="3" borderId="0" xfId="0" applyFont="1" applyFill="1"/>
    <xf numFmtId="0" fontId="0" fillId="3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2" fontId="2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V78"/>
  <sheetViews>
    <sheetView tabSelected="1" topLeftCell="C34" zoomScale="80" zoomScaleNormal="80" workbookViewId="0">
      <selection activeCell="Q74" sqref="Q74"/>
    </sheetView>
  </sheetViews>
  <sheetFormatPr baseColWidth="10" defaultRowHeight="15" x14ac:dyDescent="0.25"/>
  <cols>
    <col min="1" max="1" width="7.7109375" customWidth="1"/>
    <col min="2" max="2" width="16.42578125" customWidth="1"/>
    <col min="3" max="4" width="11.42578125" customWidth="1"/>
    <col min="5" max="5" width="18.7109375" customWidth="1"/>
    <col min="6" max="6" width="11.42578125" customWidth="1"/>
    <col min="7" max="7" width="10.85546875" customWidth="1"/>
    <col min="8" max="8" width="11.42578125" customWidth="1"/>
    <col min="9" max="13" width="11.42578125" hidden="1" customWidth="1"/>
    <col min="14" max="14" width="11.42578125" customWidth="1"/>
    <col min="21" max="23" width="11.42578125" hidden="1" customWidth="1"/>
    <col min="30" max="32" width="11.42578125" customWidth="1"/>
  </cols>
  <sheetData>
    <row r="1" spans="1:4" x14ac:dyDescent="0.25">
      <c r="A1" t="s">
        <v>79</v>
      </c>
    </row>
    <row r="2" spans="1:4" x14ac:dyDescent="0.25">
      <c r="A2" t="s">
        <v>89</v>
      </c>
    </row>
    <row r="4" spans="1:4" x14ac:dyDescent="0.25">
      <c r="D4" s="5" t="s">
        <v>30</v>
      </c>
    </row>
    <row r="5" spans="1:4" x14ac:dyDescent="0.25">
      <c r="D5" s="5" t="s">
        <v>41</v>
      </c>
    </row>
    <row r="6" spans="1:4" x14ac:dyDescent="0.25">
      <c r="D6" s="5" t="s">
        <v>77</v>
      </c>
    </row>
    <row r="7" spans="1:4" x14ac:dyDescent="0.25">
      <c r="D7" s="5"/>
    </row>
    <row r="8" spans="1:4" x14ac:dyDescent="0.25">
      <c r="B8" s="46" t="s">
        <v>78</v>
      </c>
      <c r="D8" s="5"/>
    </row>
    <row r="9" spans="1:4" x14ac:dyDescent="0.25">
      <c r="B9" s="47" t="s">
        <v>82</v>
      </c>
      <c r="D9" s="5"/>
    </row>
    <row r="10" spans="1:4" x14ac:dyDescent="0.25">
      <c r="D10" s="5"/>
    </row>
    <row r="11" spans="1:4" x14ac:dyDescent="0.25">
      <c r="B11" t="s">
        <v>75</v>
      </c>
      <c r="D11" s="5"/>
    </row>
    <row r="12" spans="1:4" x14ac:dyDescent="0.25">
      <c r="B12" t="s">
        <v>73</v>
      </c>
      <c r="D12" s="5"/>
    </row>
    <row r="13" spans="1:4" x14ac:dyDescent="0.25">
      <c r="B13" t="s">
        <v>74</v>
      </c>
      <c r="D13" s="5"/>
    </row>
    <row r="14" spans="1:4" x14ac:dyDescent="0.25">
      <c r="B14" s="5" t="s">
        <v>76</v>
      </c>
      <c r="D14" s="5"/>
    </row>
    <row r="15" spans="1:4" x14ac:dyDescent="0.25">
      <c r="D15" s="5"/>
    </row>
    <row r="16" spans="1:4" x14ac:dyDescent="0.25">
      <c r="A16" t="s">
        <v>35</v>
      </c>
      <c r="C16" t="s">
        <v>43</v>
      </c>
      <c r="D16" s="5"/>
    </row>
    <row r="17" spans="1:71" x14ac:dyDescent="0.25">
      <c r="C17" t="s">
        <v>44</v>
      </c>
      <c r="D17" s="5"/>
    </row>
    <row r="18" spans="1:71" x14ac:dyDescent="0.25">
      <c r="D18" s="5"/>
    </row>
    <row r="19" spans="1:71" x14ac:dyDescent="0.25">
      <c r="A19" s="81" t="s">
        <v>90</v>
      </c>
      <c r="B19" s="5"/>
      <c r="D19" s="5"/>
    </row>
    <row r="20" spans="1:71" x14ac:dyDescent="0.25">
      <c r="A20" s="81"/>
      <c r="B20" s="82" t="s">
        <v>91</v>
      </c>
      <c r="D20" s="5"/>
    </row>
    <row r="21" spans="1:71" ht="15.75" thickBot="1" x14ac:dyDescent="0.3">
      <c r="D21" s="5"/>
    </row>
    <row r="22" spans="1:71" ht="15.75" thickBot="1" x14ac:dyDescent="0.3">
      <c r="E22" s="23" t="s">
        <v>32</v>
      </c>
      <c r="I22" t="s">
        <v>19</v>
      </c>
      <c r="J22" t="s">
        <v>19</v>
      </c>
      <c r="K22" t="s">
        <v>19</v>
      </c>
      <c r="L22" t="s">
        <v>19</v>
      </c>
      <c r="M22" t="s">
        <v>19</v>
      </c>
      <c r="N22" t="s">
        <v>19</v>
      </c>
      <c r="O22" t="s">
        <v>19</v>
      </c>
      <c r="P22" t="s">
        <v>19</v>
      </c>
      <c r="Q22" t="s">
        <v>19</v>
      </c>
      <c r="R22" s="48"/>
      <c r="S22" s="78"/>
      <c r="T22" s="49"/>
      <c r="U22" t="s">
        <v>19</v>
      </c>
      <c r="V22" t="s">
        <v>19</v>
      </c>
      <c r="W22" t="s">
        <v>19</v>
      </c>
      <c r="X22" t="s">
        <v>19</v>
      </c>
      <c r="Y22" t="s">
        <v>19</v>
      </c>
      <c r="Z22" t="s">
        <v>19</v>
      </c>
      <c r="AA22" t="s">
        <v>19</v>
      </c>
      <c r="AB22" t="s">
        <v>19</v>
      </c>
      <c r="AC22" t="s">
        <v>19</v>
      </c>
      <c r="AD22" s="56" t="s">
        <v>31</v>
      </c>
      <c r="AE22" t="s">
        <v>31</v>
      </c>
      <c r="AF22" t="s">
        <v>31</v>
      </c>
      <c r="AG22" t="s">
        <v>31</v>
      </c>
      <c r="AH22" t="s">
        <v>31</v>
      </c>
      <c r="AI22" t="s">
        <v>31</v>
      </c>
      <c r="AJ22" t="s">
        <v>31</v>
      </c>
      <c r="AK22" t="s">
        <v>31</v>
      </c>
      <c r="AL22" t="s">
        <v>31</v>
      </c>
      <c r="AM22" t="s">
        <v>31</v>
      </c>
      <c r="AN22" t="s">
        <v>31</v>
      </c>
      <c r="AO22" t="s">
        <v>31</v>
      </c>
      <c r="AP22" t="s">
        <v>31</v>
      </c>
      <c r="AQ22" t="s">
        <v>21</v>
      </c>
      <c r="AR22" t="s">
        <v>21</v>
      </c>
      <c r="AS22" t="s">
        <v>21</v>
      </c>
      <c r="AT22" t="s">
        <v>21</v>
      </c>
      <c r="AU22" t="s">
        <v>21</v>
      </c>
      <c r="AV22" t="s">
        <v>21</v>
      </c>
      <c r="AW22" t="s">
        <v>21</v>
      </c>
      <c r="AX22" t="s">
        <v>21</v>
      </c>
      <c r="AY22" t="s">
        <v>21</v>
      </c>
      <c r="AZ22" t="s">
        <v>21</v>
      </c>
      <c r="BA22" t="s">
        <v>21</v>
      </c>
      <c r="BB22" t="s">
        <v>21</v>
      </c>
      <c r="BC22" t="s">
        <v>21</v>
      </c>
      <c r="BD22" t="s">
        <v>21</v>
      </c>
      <c r="BE22" t="s">
        <v>21</v>
      </c>
      <c r="BF22" t="s">
        <v>21</v>
      </c>
      <c r="BG22" t="s">
        <v>21</v>
      </c>
      <c r="BH22" t="s">
        <v>21</v>
      </c>
      <c r="BI22" t="s">
        <v>21</v>
      </c>
      <c r="BJ22" t="s">
        <v>21</v>
      </c>
      <c r="BK22" t="s">
        <v>21</v>
      </c>
      <c r="BL22" t="s">
        <v>21</v>
      </c>
      <c r="BM22" t="s">
        <v>21</v>
      </c>
      <c r="BN22" t="s">
        <v>21</v>
      </c>
      <c r="BO22" t="s">
        <v>21</v>
      </c>
      <c r="BP22" t="s">
        <v>21</v>
      </c>
      <c r="BQ22" t="s">
        <v>21</v>
      </c>
      <c r="BR22" t="s">
        <v>21</v>
      </c>
    </row>
    <row r="23" spans="1:71" ht="15.75" thickBot="1" x14ac:dyDescent="0.3">
      <c r="E23" s="22" t="s">
        <v>33</v>
      </c>
      <c r="I23" s="1" t="s">
        <v>11</v>
      </c>
      <c r="J23" s="2"/>
      <c r="K23" s="2"/>
      <c r="L23" s="2"/>
      <c r="M23" s="2"/>
      <c r="N23" s="2"/>
      <c r="O23" s="2"/>
      <c r="P23" s="2"/>
      <c r="Q23" s="60"/>
      <c r="R23" s="50" t="s">
        <v>28</v>
      </c>
      <c r="S23" s="79" t="s">
        <v>87</v>
      </c>
      <c r="T23" s="51" t="s">
        <v>18</v>
      </c>
      <c r="U23" s="1" t="s">
        <v>12</v>
      </c>
      <c r="V23" s="2"/>
      <c r="W23" s="2"/>
      <c r="X23" s="2"/>
      <c r="Y23" s="2"/>
      <c r="Z23" s="2"/>
      <c r="AA23" s="2"/>
      <c r="AB23" s="2"/>
      <c r="AC23" s="3"/>
      <c r="AD23" s="1" t="s">
        <v>14</v>
      </c>
      <c r="AE23" s="2"/>
      <c r="AF23" s="2"/>
      <c r="AG23" s="2"/>
      <c r="AH23" s="2"/>
      <c r="AI23" s="2"/>
      <c r="AJ23" s="2"/>
      <c r="AK23" s="2"/>
      <c r="AL23" s="2"/>
      <c r="AM23" s="3"/>
      <c r="AN23" s="1" t="s">
        <v>20</v>
      </c>
      <c r="AO23" s="2"/>
      <c r="AP23" s="3"/>
      <c r="AQ23" s="1" t="s">
        <v>11</v>
      </c>
      <c r="AR23" s="2"/>
      <c r="AS23" s="2"/>
      <c r="AT23" s="2"/>
      <c r="AU23" s="2"/>
      <c r="AV23" s="2"/>
      <c r="AW23" s="2"/>
      <c r="AX23" s="3"/>
      <c r="AY23" s="1" t="s">
        <v>12</v>
      </c>
      <c r="AZ23" s="2"/>
      <c r="BA23" s="2"/>
      <c r="BB23" s="2"/>
      <c r="BC23" s="2"/>
      <c r="BD23" s="2"/>
      <c r="BE23" s="2"/>
      <c r="BF23" s="3"/>
      <c r="BG23" s="1" t="s">
        <v>14</v>
      </c>
      <c r="BH23" s="2"/>
      <c r="BI23" s="2"/>
      <c r="BJ23" s="2"/>
      <c r="BK23" s="2"/>
      <c r="BL23" s="2"/>
      <c r="BM23" s="2"/>
      <c r="BN23" s="2"/>
      <c r="BO23" s="3"/>
      <c r="BP23" s="1" t="s">
        <v>20</v>
      </c>
      <c r="BQ23" s="2"/>
      <c r="BR23" s="3"/>
    </row>
    <row r="24" spans="1:71" ht="15.75" thickBot="1" x14ac:dyDescent="0.3">
      <c r="A24" s="19" t="s">
        <v>0</v>
      </c>
      <c r="B24" s="20" t="s">
        <v>36</v>
      </c>
      <c r="C24" s="20" t="s">
        <v>1</v>
      </c>
      <c r="D24" s="20" t="s">
        <v>2</v>
      </c>
      <c r="E24" s="21" t="s">
        <v>3</v>
      </c>
      <c r="F24" s="4" t="s">
        <v>4</v>
      </c>
      <c r="G24" s="4" t="s">
        <v>13</v>
      </c>
      <c r="H24" s="4" t="s">
        <v>26</v>
      </c>
      <c r="I24" s="10" t="s">
        <v>5</v>
      </c>
      <c r="J24" s="11" t="s">
        <v>6</v>
      </c>
      <c r="K24" s="11" t="s">
        <v>7</v>
      </c>
      <c r="L24" s="11" t="s">
        <v>8</v>
      </c>
      <c r="M24" s="11" t="s">
        <v>9</v>
      </c>
      <c r="N24" s="11" t="s">
        <v>17</v>
      </c>
      <c r="O24" s="11" t="s">
        <v>28</v>
      </c>
      <c r="P24" s="11" t="s">
        <v>18</v>
      </c>
      <c r="Q24" s="61" t="s">
        <v>81</v>
      </c>
      <c r="R24" s="52" t="s">
        <v>83</v>
      </c>
      <c r="S24" s="80" t="s">
        <v>88</v>
      </c>
      <c r="T24" s="53" t="s">
        <v>83</v>
      </c>
      <c r="U24" s="10" t="s">
        <v>5</v>
      </c>
      <c r="V24" s="11" t="s">
        <v>6</v>
      </c>
      <c r="W24" s="11" t="s">
        <v>7</v>
      </c>
      <c r="X24" s="11" t="s">
        <v>8</v>
      </c>
      <c r="Y24" s="11" t="s">
        <v>9</v>
      </c>
      <c r="Z24" s="11" t="s">
        <v>17</v>
      </c>
      <c r="AA24" s="11" t="s">
        <v>28</v>
      </c>
      <c r="AB24" s="11" t="s">
        <v>18</v>
      </c>
      <c r="AC24" s="59" t="s">
        <v>81</v>
      </c>
      <c r="AD24" s="10" t="s">
        <v>5</v>
      </c>
      <c r="AE24" s="11" t="s">
        <v>6</v>
      </c>
      <c r="AF24" s="11" t="s">
        <v>7</v>
      </c>
      <c r="AG24" s="11" t="s">
        <v>8</v>
      </c>
      <c r="AH24" s="11" t="s">
        <v>9</v>
      </c>
      <c r="AI24" s="11" t="s">
        <v>10</v>
      </c>
      <c r="AJ24" s="13" t="s">
        <v>18</v>
      </c>
      <c r="AK24" s="13" t="s">
        <v>81</v>
      </c>
      <c r="AL24" s="13" t="s">
        <v>15</v>
      </c>
      <c r="AM24" s="14" t="s">
        <v>22</v>
      </c>
      <c r="AN24" s="15" t="s">
        <v>23</v>
      </c>
      <c r="AO24" s="13" t="s">
        <v>24</v>
      </c>
      <c r="AP24" s="14" t="s">
        <v>25</v>
      </c>
      <c r="AQ24" s="10" t="s">
        <v>5</v>
      </c>
      <c r="AR24" s="11" t="s">
        <v>6</v>
      </c>
      <c r="AS24" s="11" t="s">
        <v>7</v>
      </c>
      <c r="AT24" s="11" t="s">
        <v>8</v>
      </c>
      <c r="AU24" s="11" t="s">
        <v>9</v>
      </c>
      <c r="AV24" s="11" t="s">
        <v>17</v>
      </c>
      <c r="AW24" s="11" t="s">
        <v>28</v>
      </c>
      <c r="AX24" s="12" t="s">
        <v>18</v>
      </c>
      <c r="AY24" s="10" t="s">
        <v>5</v>
      </c>
      <c r="AZ24" s="11" t="s">
        <v>6</v>
      </c>
      <c r="BA24" s="11" t="s">
        <v>7</v>
      </c>
      <c r="BB24" s="11" t="s">
        <v>8</v>
      </c>
      <c r="BC24" s="11" t="s">
        <v>9</v>
      </c>
      <c r="BD24" s="11" t="s">
        <v>17</v>
      </c>
      <c r="BE24" s="11" t="s">
        <v>28</v>
      </c>
      <c r="BF24" s="12" t="s">
        <v>18</v>
      </c>
      <c r="BG24" s="10" t="s">
        <v>5</v>
      </c>
      <c r="BH24" s="11" t="s">
        <v>6</v>
      </c>
      <c r="BI24" s="11" t="s">
        <v>7</v>
      </c>
      <c r="BJ24" s="11" t="s">
        <v>8</v>
      </c>
      <c r="BK24" s="11" t="s">
        <v>9</v>
      </c>
      <c r="BL24" s="11" t="s">
        <v>10</v>
      </c>
      <c r="BM24" s="13" t="s">
        <v>18</v>
      </c>
      <c r="BN24" s="13" t="s">
        <v>15</v>
      </c>
      <c r="BO24" s="14" t="s">
        <v>22</v>
      </c>
      <c r="BP24" s="15" t="s">
        <v>23</v>
      </c>
      <c r="BQ24" s="13" t="s">
        <v>24</v>
      </c>
      <c r="BR24" s="14" t="s">
        <v>25</v>
      </c>
      <c r="BS24" s="8" t="s">
        <v>29</v>
      </c>
    </row>
    <row r="25" spans="1:71" x14ac:dyDescent="0.25">
      <c r="A25" s="17" t="s">
        <v>42</v>
      </c>
      <c r="B25" s="6">
        <v>1</v>
      </c>
      <c r="C25" s="6" t="s">
        <v>37</v>
      </c>
      <c r="D25" s="7">
        <v>1978</v>
      </c>
      <c r="E25" s="7" t="s">
        <v>45</v>
      </c>
      <c r="F25" s="4" t="s">
        <v>46</v>
      </c>
      <c r="G25" s="16"/>
      <c r="H25" s="6" t="s">
        <v>27</v>
      </c>
      <c r="I25" s="8" t="s">
        <v>16</v>
      </c>
      <c r="J25" s="8" t="s">
        <v>16</v>
      </c>
      <c r="K25" s="8" t="s">
        <v>16</v>
      </c>
      <c r="L25" s="7">
        <v>2.5428000000000002</v>
      </c>
      <c r="M25" s="7">
        <v>9.4810000000000005E-2</v>
      </c>
      <c r="N25" s="24">
        <v>46.34</v>
      </c>
      <c r="O25" s="7">
        <v>6.9359999999999999</v>
      </c>
      <c r="P25" s="7">
        <v>0.50919999999999999</v>
      </c>
      <c r="Q25" s="7">
        <f>P25/T25</f>
        <v>0.99967279628296579</v>
      </c>
      <c r="R25" s="54">
        <f>(O25+AA25)/2</f>
        <v>7.0054999999999996</v>
      </c>
      <c r="S25" s="83">
        <f>O25</f>
        <v>6.9359999999999999</v>
      </c>
      <c r="T25" s="55">
        <f t="shared" ref="T25:T48" si="0">AVERAGE(P25,AB25,AJ25)</f>
        <v>0.50936666666666663</v>
      </c>
      <c r="U25" s="8" t="s">
        <v>16</v>
      </c>
      <c r="V25" s="8" t="s">
        <v>16</v>
      </c>
      <c r="W25" s="8" t="s">
        <v>16</v>
      </c>
      <c r="X25" s="7">
        <v>-2.6238999999999999</v>
      </c>
      <c r="Y25" s="7">
        <v>0.3533</v>
      </c>
      <c r="Z25" s="7">
        <v>54.906199999999998</v>
      </c>
      <c r="AA25" s="7">
        <v>7.0750000000000002</v>
      </c>
      <c r="AB25" s="7">
        <v>0.50990000000000002</v>
      </c>
      <c r="AC25" s="7">
        <f>AB25/T25</f>
        <v>1.0010470518945096</v>
      </c>
      <c r="AD25" s="57" t="s">
        <v>16</v>
      </c>
      <c r="AE25" s="8" t="s">
        <v>16</v>
      </c>
      <c r="AF25" s="8" t="s">
        <v>16</v>
      </c>
      <c r="AG25" s="7">
        <v>7.2253999999999996</v>
      </c>
      <c r="AH25" s="7">
        <v>0.12230000000000001</v>
      </c>
      <c r="AI25" s="7">
        <v>22.4376</v>
      </c>
      <c r="AJ25" s="8">
        <v>0.50900000000000001</v>
      </c>
      <c r="AK25" s="8">
        <f>AJ25/T25</f>
        <v>0.99928015182252483</v>
      </c>
      <c r="AL25" s="8">
        <v>46.94</v>
      </c>
      <c r="AM25" s="8">
        <v>41.27</v>
      </c>
      <c r="AN25" s="8">
        <v>44.2</v>
      </c>
      <c r="AO25" s="8">
        <v>6.4550000000000001</v>
      </c>
      <c r="AP25" s="8">
        <v>5.581E-3</v>
      </c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8"/>
      <c r="BN25" s="8"/>
      <c r="BO25" s="8"/>
      <c r="BP25" s="8"/>
      <c r="BQ25" s="8"/>
      <c r="BR25" s="8"/>
      <c r="BS25" s="8"/>
    </row>
    <row r="26" spans="1:71" x14ac:dyDescent="0.25">
      <c r="A26" s="17" t="s">
        <v>42</v>
      </c>
      <c r="B26" s="6">
        <v>1</v>
      </c>
      <c r="C26" s="6" t="s">
        <v>37</v>
      </c>
      <c r="D26" s="7">
        <v>1979</v>
      </c>
      <c r="E26" s="7" t="s">
        <v>47</v>
      </c>
      <c r="F26" s="4" t="s">
        <v>48</v>
      </c>
      <c r="G26" s="16"/>
      <c r="H26" s="6" t="s">
        <v>27</v>
      </c>
      <c r="I26" s="8" t="s">
        <v>16</v>
      </c>
      <c r="J26" s="8" t="s">
        <v>16</v>
      </c>
      <c r="K26" s="8" t="s">
        <v>16</v>
      </c>
      <c r="L26" s="7">
        <v>-1.2543</v>
      </c>
      <c r="M26" s="7">
        <v>0.15983</v>
      </c>
      <c r="N26" s="24">
        <v>42.826140000000002</v>
      </c>
      <c r="O26" s="7">
        <v>5.5910000000000002</v>
      </c>
      <c r="P26" s="7">
        <v>0.46779999999999999</v>
      </c>
      <c r="Q26" s="7">
        <f t="shared" ref="Q26:Q68" si="1">P26/T26</f>
        <v>0.98525695029486104</v>
      </c>
      <c r="R26" s="54">
        <f t="shared" ref="R26:R68" si="2">(O26+AA26)/2</f>
        <v>5.6074999999999999</v>
      </c>
      <c r="S26" s="6">
        <f>R26</f>
        <v>5.6074999999999999</v>
      </c>
      <c r="T26" s="55">
        <f t="shared" si="0"/>
        <v>0.47479999999999994</v>
      </c>
      <c r="U26" s="8" t="s">
        <v>16</v>
      </c>
      <c r="V26" s="8" t="s">
        <v>16</v>
      </c>
      <c r="W26" s="8" t="s">
        <v>16</v>
      </c>
      <c r="X26" s="7">
        <v>-9.3649000000000004</v>
      </c>
      <c r="Y26" s="7">
        <v>0.60960000000000003</v>
      </c>
      <c r="Z26" s="7">
        <v>49.171900000000001</v>
      </c>
      <c r="AA26" s="7">
        <v>5.6239999999999997</v>
      </c>
      <c r="AB26" s="7">
        <v>0.47570000000000001</v>
      </c>
      <c r="AC26" s="7">
        <f t="shared" ref="AC26:AC68" si="3">AB26/T26</f>
        <v>1.0018955349620895</v>
      </c>
      <c r="AD26" s="57" t="s">
        <v>16</v>
      </c>
      <c r="AE26" s="8" t="s">
        <v>16</v>
      </c>
      <c r="AF26" s="8" t="s">
        <v>16</v>
      </c>
      <c r="AG26" s="7">
        <v>5.8274999999999997</v>
      </c>
      <c r="AH26" s="7">
        <v>0.1242</v>
      </c>
      <c r="AI26" s="7">
        <v>23.523099999999999</v>
      </c>
      <c r="AJ26" s="8">
        <v>0.48089999999999999</v>
      </c>
      <c r="AK26" s="8">
        <f t="shared" ref="AK26:AK68" si="4">AJ26/T26</f>
        <v>1.0128475147430498</v>
      </c>
      <c r="AL26" s="8">
        <v>47.64</v>
      </c>
      <c r="AM26" s="8">
        <v>42.06</v>
      </c>
      <c r="AN26" s="7">
        <v>38.799999999999997</v>
      </c>
      <c r="AO26" s="8">
        <v>4.8250000000000002</v>
      </c>
      <c r="AP26" s="27">
        <v>1.8580000000000002E-5</v>
      </c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8"/>
      <c r="BN26" s="8"/>
      <c r="BO26" s="8"/>
      <c r="BP26" s="8"/>
      <c r="BQ26" s="8"/>
      <c r="BR26" s="8"/>
      <c r="BS26" s="8"/>
    </row>
    <row r="27" spans="1:71" x14ac:dyDescent="0.25">
      <c r="A27" s="17" t="s">
        <v>42</v>
      </c>
      <c r="B27" s="6">
        <v>1</v>
      </c>
      <c r="C27" s="6" t="s">
        <v>37</v>
      </c>
      <c r="D27" s="7">
        <v>1980</v>
      </c>
      <c r="E27" s="7" t="s">
        <v>50</v>
      </c>
      <c r="F27" s="4" t="s">
        <v>49</v>
      </c>
      <c r="G27" s="16"/>
      <c r="H27" s="6" t="s">
        <v>27</v>
      </c>
      <c r="I27" s="8" t="s">
        <v>16</v>
      </c>
      <c r="J27" s="8" t="s">
        <v>16</v>
      </c>
      <c r="K27" s="8" t="s">
        <v>16</v>
      </c>
      <c r="L27" s="7">
        <v>2.9956399999999999</v>
      </c>
      <c r="M27" s="7">
        <v>4.301E-2</v>
      </c>
      <c r="N27" s="24">
        <v>62.5</v>
      </c>
      <c r="O27" s="7">
        <v>5.6840000000000002</v>
      </c>
      <c r="P27" s="7">
        <v>0.621</v>
      </c>
      <c r="Q27" s="7">
        <f t="shared" si="1"/>
        <v>1.0035552682611508</v>
      </c>
      <c r="R27" s="54">
        <f t="shared" si="2"/>
        <v>5.9195000000000002</v>
      </c>
      <c r="S27" s="83">
        <f>O27</f>
        <v>5.6840000000000002</v>
      </c>
      <c r="T27" s="55">
        <f t="shared" si="0"/>
        <v>0.61879999999999991</v>
      </c>
      <c r="U27" s="8" t="s">
        <v>16</v>
      </c>
      <c r="V27" s="8" t="s">
        <v>16</v>
      </c>
      <c r="W27" s="8" t="s">
        <v>16</v>
      </c>
      <c r="X27" s="7">
        <v>2.1558000000000002</v>
      </c>
      <c r="Y27" s="7">
        <v>8.0799999999999997E-2</v>
      </c>
      <c r="Z27" s="7">
        <v>98.995900000000006</v>
      </c>
      <c r="AA27" s="7">
        <v>6.1550000000000002</v>
      </c>
      <c r="AB27" s="7">
        <v>0.61819999999999997</v>
      </c>
      <c r="AC27" s="7">
        <f t="shared" si="3"/>
        <v>0.99903038138332267</v>
      </c>
      <c r="AD27" s="57" t="s">
        <v>16</v>
      </c>
      <c r="AE27" s="8" t="s">
        <v>16</v>
      </c>
      <c r="AF27" s="8" t="s">
        <v>16</v>
      </c>
      <c r="AG27" s="7">
        <v>6.2932300000000003</v>
      </c>
      <c r="AH27" s="7">
        <v>3.3919999999999999E-2</v>
      </c>
      <c r="AI27" s="7">
        <v>-1.63565</v>
      </c>
      <c r="AJ27" s="8">
        <v>0.61719999999999997</v>
      </c>
      <c r="AK27" s="8">
        <f t="shared" si="4"/>
        <v>0.99741435035552695</v>
      </c>
      <c r="AL27" s="8">
        <v>86.69</v>
      </c>
      <c r="AM27" s="8">
        <v>66.25</v>
      </c>
      <c r="AN27" s="8">
        <v>33.5</v>
      </c>
      <c r="AO27" s="8">
        <v>3.86</v>
      </c>
      <c r="AP27" s="8">
        <v>7.9369999999999996E-3</v>
      </c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8"/>
      <c r="BN27" s="8"/>
      <c r="BO27" s="8"/>
      <c r="BP27" s="8"/>
      <c r="BQ27" s="8"/>
      <c r="BR27" s="8"/>
      <c r="BS27" s="8"/>
    </row>
    <row r="28" spans="1:71" x14ac:dyDescent="0.25">
      <c r="A28" s="17" t="s">
        <v>42</v>
      </c>
      <c r="B28" s="6">
        <v>1</v>
      </c>
      <c r="C28" s="6" t="s">
        <v>37</v>
      </c>
      <c r="D28" s="7">
        <v>1981</v>
      </c>
      <c r="E28" s="7" t="s">
        <v>45</v>
      </c>
      <c r="F28" s="28" t="s">
        <v>51</v>
      </c>
      <c r="G28" s="16"/>
      <c r="H28" s="6" t="s">
        <v>27</v>
      </c>
      <c r="I28" s="8" t="s">
        <v>16</v>
      </c>
      <c r="J28" s="8" t="s">
        <v>16</v>
      </c>
      <c r="K28" s="8" t="s">
        <v>16</v>
      </c>
      <c r="L28" s="7">
        <v>8.3059399999999997</v>
      </c>
      <c r="M28" s="7">
        <v>6.2E-4</v>
      </c>
      <c r="N28" s="24">
        <v>55.099960000000003</v>
      </c>
      <c r="O28" s="7">
        <v>8.34</v>
      </c>
      <c r="P28" s="7">
        <v>0.5353</v>
      </c>
      <c r="Q28" s="7">
        <f t="shared" si="1"/>
        <v>1.0011221245558255</v>
      </c>
      <c r="R28" s="54">
        <f t="shared" si="2"/>
        <v>8.3455000000000013</v>
      </c>
      <c r="S28" s="6">
        <f>R28</f>
        <v>8.3455000000000013</v>
      </c>
      <c r="T28" s="55">
        <f t="shared" si="0"/>
        <v>0.53470000000000006</v>
      </c>
      <c r="U28" s="8" t="s">
        <v>16</v>
      </c>
      <c r="V28" s="8" t="s">
        <v>16</v>
      </c>
      <c r="W28" s="8" t="s">
        <v>16</v>
      </c>
      <c r="X28" s="29">
        <v>8.1329999999999991</v>
      </c>
      <c r="Y28" s="29">
        <v>6.9319999999999998E-3</v>
      </c>
      <c r="Z28" s="29">
        <v>62.9</v>
      </c>
      <c r="AA28" s="30">
        <v>8.3510000000000009</v>
      </c>
      <c r="AB28" s="7">
        <v>0.53400000000000003</v>
      </c>
      <c r="AC28" s="7">
        <f t="shared" si="3"/>
        <v>0.99869085468486996</v>
      </c>
      <c r="AD28" s="57" t="s">
        <v>16</v>
      </c>
      <c r="AE28" s="8" t="s">
        <v>16</v>
      </c>
      <c r="AF28" s="8" t="s">
        <v>16</v>
      </c>
      <c r="AG28" s="31">
        <v>8.4007500000000004</v>
      </c>
      <c r="AH28" s="31">
        <v>4.095E-2</v>
      </c>
      <c r="AI28" s="31">
        <v>-65.887749999999997</v>
      </c>
      <c r="AJ28" s="8">
        <v>0.53480000000000005</v>
      </c>
      <c r="AK28" s="8">
        <f t="shared" si="4"/>
        <v>1.0001870207593042</v>
      </c>
      <c r="AL28" s="8">
        <v>7.2649999999999997</v>
      </c>
      <c r="AM28" s="8">
        <v>-9.6609999999999996</v>
      </c>
      <c r="AN28" s="8">
        <v>38</v>
      </c>
      <c r="AO28" s="8">
        <v>7.4</v>
      </c>
      <c r="AP28" s="8">
        <v>2.6460000000000001E-2</v>
      </c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8"/>
      <c r="BN28" s="8"/>
      <c r="BO28" s="8"/>
      <c r="BP28" s="8"/>
      <c r="BQ28" s="8"/>
      <c r="BR28" s="8"/>
      <c r="BS28" s="8"/>
    </row>
    <row r="29" spans="1:71" x14ac:dyDescent="0.25">
      <c r="A29" s="17" t="s">
        <v>42</v>
      </c>
      <c r="B29" s="6">
        <v>1</v>
      </c>
      <c r="C29" s="6" t="s">
        <v>37</v>
      </c>
      <c r="D29" s="7">
        <v>1982</v>
      </c>
      <c r="E29" s="7" t="s">
        <v>47</v>
      </c>
      <c r="F29" s="4" t="s">
        <v>52</v>
      </c>
      <c r="G29" s="16"/>
      <c r="H29" s="6" t="s">
        <v>27</v>
      </c>
      <c r="I29" s="39">
        <v>4.5</v>
      </c>
      <c r="J29" s="39">
        <v>7.0000000000000007E-2</v>
      </c>
      <c r="K29" s="39">
        <v>40</v>
      </c>
      <c r="L29" s="40">
        <v>5.8931699999999996</v>
      </c>
      <c r="M29" s="41">
        <v>3.1179999999999999E-2</v>
      </c>
      <c r="N29" s="42">
        <v>40.606999999999999</v>
      </c>
      <c r="O29" s="39">
        <v>7.1589999999999998</v>
      </c>
      <c r="P29" s="39">
        <v>0.32700000000000001</v>
      </c>
      <c r="Q29" s="7">
        <f t="shared" si="1"/>
        <v>0.98921044670767366</v>
      </c>
      <c r="R29" s="54">
        <f t="shared" si="2"/>
        <v>7.1579999999999995</v>
      </c>
      <c r="S29" s="6">
        <f>R29</f>
        <v>7.1579999999999995</v>
      </c>
      <c r="T29" s="55">
        <f t="shared" si="0"/>
        <v>0.33056666666666668</v>
      </c>
      <c r="U29" s="8" t="s">
        <v>16</v>
      </c>
      <c r="V29" s="8" t="s">
        <v>16</v>
      </c>
      <c r="W29" s="8" t="s">
        <v>16</v>
      </c>
      <c r="X29" s="7">
        <v>5.1010999999999997</v>
      </c>
      <c r="Y29" s="7">
        <v>8.5400000000000004E-2</v>
      </c>
      <c r="Z29" s="7">
        <v>48.142200000000003</v>
      </c>
      <c r="AA29" s="7">
        <v>7.157</v>
      </c>
      <c r="AB29" s="7">
        <v>0.32950000000000002</v>
      </c>
      <c r="AC29" s="7">
        <f t="shared" si="3"/>
        <v>0.99677321770696781</v>
      </c>
      <c r="AD29" s="57" t="s">
        <v>16</v>
      </c>
      <c r="AE29" s="8" t="s">
        <v>16</v>
      </c>
      <c r="AF29" s="8" t="s">
        <v>16</v>
      </c>
      <c r="AG29" s="26">
        <v>7.1553000000000004</v>
      </c>
      <c r="AH29" s="26">
        <v>0.12039999999999999</v>
      </c>
      <c r="AI29" s="7">
        <v>2.3502999999999998</v>
      </c>
      <c r="AJ29" s="8">
        <v>0.3352</v>
      </c>
      <c r="AK29" s="8">
        <f t="shared" si="4"/>
        <v>1.0140163355853584</v>
      </c>
      <c r="AL29" s="8">
        <v>27.24</v>
      </c>
      <c r="AM29" s="8">
        <v>21.48</v>
      </c>
      <c r="AN29" s="8">
        <v>33.9</v>
      </c>
      <c r="AO29" s="8">
        <v>6.585</v>
      </c>
      <c r="AP29" s="8">
        <v>7.9369999999999996E-3</v>
      </c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8"/>
      <c r="BN29" s="8"/>
      <c r="BO29" s="8"/>
      <c r="BP29" s="8"/>
      <c r="BQ29" s="8"/>
      <c r="BR29" s="8"/>
      <c r="BS29" s="8"/>
    </row>
    <row r="30" spans="1:71" x14ac:dyDescent="0.25">
      <c r="A30" s="17" t="s">
        <v>42</v>
      </c>
      <c r="B30" s="6">
        <v>1</v>
      </c>
      <c r="C30" s="6" t="s">
        <v>37</v>
      </c>
      <c r="D30" s="7">
        <v>1983</v>
      </c>
      <c r="E30" s="7" t="s">
        <v>50</v>
      </c>
      <c r="F30" s="4" t="s">
        <v>52</v>
      </c>
      <c r="G30" s="16"/>
      <c r="H30" s="6" t="s">
        <v>27</v>
      </c>
      <c r="I30" s="8" t="s">
        <v>16</v>
      </c>
      <c r="J30" s="8" t="s">
        <v>16</v>
      </c>
      <c r="K30" s="8" t="s">
        <v>16</v>
      </c>
      <c r="L30" s="7">
        <v>5.382E-2</v>
      </c>
      <c r="M30" s="7">
        <v>4.172E-2</v>
      </c>
      <c r="N30" s="24">
        <v>46.9</v>
      </c>
      <c r="O30" s="8">
        <v>2.0110000000000001</v>
      </c>
      <c r="P30" s="7">
        <v>0.53480000000000005</v>
      </c>
      <c r="Q30" s="7">
        <f t="shared" si="1"/>
        <v>0.98238996791496247</v>
      </c>
      <c r="R30" s="54">
        <f t="shared" si="2"/>
        <v>2.0339999999999998</v>
      </c>
      <c r="S30" s="6">
        <f>R30</f>
        <v>2.0339999999999998</v>
      </c>
      <c r="T30" s="55">
        <f t="shared" si="0"/>
        <v>0.54438666666666669</v>
      </c>
      <c r="U30" s="8" t="s">
        <v>16</v>
      </c>
      <c r="V30" s="8" t="s">
        <v>16</v>
      </c>
      <c r="W30" s="8" t="s">
        <v>16</v>
      </c>
      <c r="X30" s="7">
        <v>-1.2266999999999999</v>
      </c>
      <c r="Y30" s="7">
        <v>0.10920000000000001</v>
      </c>
      <c r="Z30" s="7">
        <v>60.136299999999999</v>
      </c>
      <c r="AA30" s="7">
        <v>2.0569999999999999</v>
      </c>
      <c r="AB30" s="7">
        <v>0.54446000000000006</v>
      </c>
      <c r="AC30" s="7">
        <f t="shared" si="3"/>
        <v>1.0001347081731122</v>
      </c>
      <c r="AD30" s="57" t="s">
        <v>16</v>
      </c>
      <c r="AE30" s="8" t="s">
        <v>16</v>
      </c>
      <c r="AF30" s="8" t="s">
        <v>16</v>
      </c>
      <c r="AG30" s="26">
        <v>2.1323799999999999</v>
      </c>
      <c r="AH30" s="26">
        <v>6.5299999999999997E-2</v>
      </c>
      <c r="AI30" s="26">
        <v>15.37402</v>
      </c>
      <c r="AJ30" s="8">
        <v>0.55389999999999995</v>
      </c>
      <c r="AK30" s="8">
        <f t="shared" si="4"/>
        <v>1.0174753239119252</v>
      </c>
      <c r="AL30" s="8">
        <v>61.25</v>
      </c>
      <c r="AM30" s="8">
        <v>50.64</v>
      </c>
      <c r="AN30" s="8">
        <v>44.1</v>
      </c>
      <c r="AO30" s="8">
        <v>1.28</v>
      </c>
      <c r="AP30" s="8">
        <v>6.1050000000000002E-3</v>
      </c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8"/>
      <c r="BN30" s="8"/>
      <c r="BO30" s="8"/>
      <c r="BP30" s="8"/>
      <c r="BQ30" s="8"/>
      <c r="BR30" s="8"/>
      <c r="BS30" s="8"/>
    </row>
    <row r="31" spans="1:71" x14ac:dyDescent="0.25">
      <c r="A31" s="17" t="s">
        <v>42</v>
      </c>
      <c r="B31" s="6">
        <v>1</v>
      </c>
      <c r="C31" s="6" t="s">
        <v>37</v>
      </c>
      <c r="D31" s="7">
        <v>1984</v>
      </c>
      <c r="E31" s="7" t="s">
        <v>45</v>
      </c>
      <c r="F31" s="4" t="s">
        <v>53</v>
      </c>
      <c r="G31" s="16"/>
      <c r="H31" s="6" t="s">
        <v>27</v>
      </c>
      <c r="I31" s="8" t="s">
        <v>16</v>
      </c>
      <c r="J31" s="8" t="s">
        <v>16</v>
      </c>
      <c r="K31" s="8" t="s">
        <v>16</v>
      </c>
      <c r="L31" s="7">
        <v>2.0508000000000002</v>
      </c>
      <c r="M31" s="7">
        <v>5.7200000000000001E-2</v>
      </c>
      <c r="N31" s="24">
        <v>55.35868</v>
      </c>
      <c r="O31" s="7">
        <v>8.1880000000000006</v>
      </c>
      <c r="P31" s="7">
        <v>0.37209999999999999</v>
      </c>
      <c r="Q31" s="7">
        <f t="shared" si="1"/>
        <v>0.95410256410256422</v>
      </c>
      <c r="R31" s="54">
        <f t="shared" si="2"/>
        <v>8.192499999999999</v>
      </c>
      <c r="S31" s="6">
        <f>R31</f>
        <v>8.192499999999999</v>
      </c>
      <c r="T31" s="55">
        <f t="shared" si="0"/>
        <v>0.38999999999999996</v>
      </c>
      <c r="U31" s="8" t="s">
        <v>16</v>
      </c>
      <c r="V31" s="8" t="s">
        <v>16</v>
      </c>
      <c r="W31" s="8" t="s">
        <v>16</v>
      </c>
      <c r="X31" s="7">
        <v>3.65184</v>
      </c>
      <c r="Y31" s="7">
        <v>0.13303000000000001</v>
      </c>
      <c r="Z31" s="7">
        <v>68.326319999999996</v>
      </c>
      <c r="AA31" s="7">
        <v>8.1969999999999992</v>
      </c>
      <c r="AB31" s="7">
        <v>0.38040000000000002</v>
      </c>
      <c r="AC31" s="7">
        <f t="shared" si="3"/>
        <v>0.97538461538461552</v>
      </c>
      <c r="AD31" s="57" t="s">
        <v>16</v>
      </c>
      <c r="AE31" s="8" t="s">
        <v>16</v>
      </c>
      <c r="AF31" s="8" t="s">
        <v>16</v>
      </c>
      <c r="AG31" s="7">
        <v>8.2656899999999993</v>
      </c>
      <c r="AH31" s="7">
        <v>6.071E-2</v>
      </c>
      <c r="AI31" s="7">
        <v>0.45822000000000002</v>
      </c>
      <c r="AJ31" s="8">
        <v>0.41749999999999998</v>
      </c>
      <c r="AK31" s="8">
        <f t="shared" si="4"/>
        <v>1.0705128205128205</v>
      </c>
      <c r="AL31" s="8">
        <v>49.8</v>
      </c>
      <c r="AM31" s="8">
        <v>38.39</v>
      </c>
      <c r="AN31" s="8">
        <v>37.950000000000003</v>
      </c>
      <c r="AO31" s="8">
        <v>7.15</v>
      </c>
      <c r="AP31" s="27">
        <v>4.88E-5</v>
      </c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8"/>
      <c r="BN31" s="8"/>
      <c r="BO31" s="8"/>
      <c r="BP31" s="8"/>
      <c r="BQ31" s="8"/>
      <c r="BR31" s="8"/>
      <c r="BS31" s="8"/>
    </row>
    <row r="32" spans="1:71" x14ac:dyDescent="0.25">
      <c r="A32" s="17" t="s">
        <v>42</v>
      </c>
      <c r="B32" s="6">
        <v>1</v>
      </c>
      <c r="C32" s="6" t="s">
        <v>37</v>
      </c>
      <c r="D32" s="7">
        <v>1985</v>
      </c>
      <c r="E32" s="7" t="s">
        <v>47</v>
      </c>
      <c r="F32" s="4" t="s">
        <v>52</v>
      </c>
      <c r="G32" s="16"/>
      <c r="H32" s="6" t="s">
        <v>27</v>
      </c>
      <c r="I32" s="8" t="s">
        <v>16</v>
      </c>
      <c r="J32" s="8" t="s">
        <v>16</v>
      </c>
      <c r="K32" s="8" t="s">
        <v>16</v>
      </c>
      <c r="L32" s="7">
        <v>4.5110400000000004</v>
      </c>
      <c r="M32" s="7">
        <v>8.473E-2</v>
      </c>
      <c r="N32" s="24">
        <v>39.257170000000002</v>
      </c>
      <c r="O32" s="7">
        <v>7.8369999999999997</v>
      </c>
      <c r="P32" s="7">
        <v>0.65549999999999997</v>
      </c>
      <c r="Q32" s="7">
        <f t="shared" si="1"/>
        <v>0.99172928539008509</v>
      </c>
      <c r="R32" s="54">
        <f t="shared" si="2"/>
        <v>7.8390000000000004</v>
      </c>
      <c r="S32" s="6">
        <f>R32</f>
        <v>7.8390000000000004</v>
      </c>
      <c r="T32" s="55">
        <f t="shared" si="0"/>
        <v>0.6609666666666667</v>
      </c>
      <c r="U32" s="8" t="s">
        <v>16</v>
      </c>
      <c r="V32" s="8" t="s">
        <v>16</v>
      </c>
      <c r="W32" s="8" t="s">
        <v>16</v>
      </c>
      <c r="X32" s="7">
        <v>2.8462999999999998</v>
      </c>
      <c r="Y32" s="7">
        <v>0.20979999999999999</v>
      </c>
      <c r="Z32" s="7">
        <v>47.62</v>
      </c>
      <c r="AA32" s="7">
        <v>7.8410000000000002</v>
      </c>
      <c r="AB32" s="7">
        <v>0.66039999999999999</v>
      </c>
      <c r="AC32" s="7">
        <f t="shared" si="3"/>
        <v>0.99914266982702094</v>
      </c>
      <c r="AD32" s="57" t="s">
        <v>16</v>
      </c>
      <c r="AE32" s="8" t="s">
        <v>16</v>
      </c>
      <c r="AF32" s="8" t="s">
        <v>16</v>
      </c>
      <c r="AG32" s="26">
        <v>7.8633300000000004</v>
      </c>
      <c r="AH32" s="26">
        <v>0.10648000000000001</v>
      </c>
      <c r="AI32" s="26">
        <v>5.7980799999999997</v>
      </c>
      <c r="AJ32" s="8">
        <v>0.66700000000000004</v>
      </c>
      <c r="AK32" s="8">
        <f t="shared" si="4"/>
        <v>1.0091280447828936</v>
      </c>
      <c r="AL32" s="8">
        <v>33.93</v>
      </c>
      <c r="AM32" s="8">
        <v>27.42</v>
      </c>
      <c r="AN32" s="8">
        <v>34.6</v>
      </c>
      <c r="AO32" s="8">
        <v>7.2050000000000001</v>
      </c>
      <c r="AP32" s="8">
        <v>1.2210000000000001E-3</v>
      </c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8"/>
      <c r="BN32" s="8"/>
      <c r="BO32" s="8"/>
      <c r="BP32" s="8"/>
      <c r="BQ32" s="8"/>
      <c r="BR32" s="8"/>
      <c r="BS32" s="8"/>
    </row>
    <row r="33" spans="1:74" x14ac:dyDescent="0.25">
      <c r="A33" s="17" t="s">
        <v>42</v>
      </c>
      <c r="B33" s="6">
        <v>1</v>
      </c>
      <c r="C33" s="6" t="s">
        <v>37</v>
      </c>
      <c r="D33" s="7">
        <v>1986</v>
      </c>
      <c r="E33" s="7" t="s">
        <v>50</v>
      </c>
      <c r="F33" s="4" t="s">
        <v>52</v>
      </c>
      <c r="G33" s="16"/>
      <c r="H33" s="6" t="s">
        <v>27</v>
      </c>
      <c r="I33" s="8" t="s">
        <v>16</v>
      </c>
      <c r="J33" s="8" t="s">
        <v>16</v>
      </c>
      <c r="K33" s="8" t="s">
        <v>16</v>
      </c>
      <c r="L33" s="7">
        <v>2.9702099999999998</v>
      </c>
      <c r="M33" s="7">
        <v>4.6920000000000003E-2</v>
      </c>
      <c r="N33" s="24">
        <v>47.499969999999998</v>
      </c>
      <c r="O33" s="7">
        <v>5.1989999999999998</v>
      </c>
      <c r="P33" s="7">
        <v>0.3024</v>
      </c>
      <c r="Q33" s="7">
        <f t="shared" si="1"/>
        <v>0.98352124891587167</v>
      </c>
      <c r="R33" s="54">
        <f t="shared" si="2"/>
        <v>5.2035</v>
      </c>
      <c r="S33" s="6">
        <f>R33</f>
        <v>5.2035</v>
      </c>
      <c r="T33" s="55">
        <f t="shared" si="0"/>
        <v>0.30746666666666667</v>
      </c>
      <c r="U33" s="8" t="s">
        <v>16</v>
      </c>
      <c r="V33" s="8" t="s">
        <v>16</v>
      </c>
      <c r="W33" s="8" t="s">
        <v>16</v>
      </c>
      <c r="X33" s="7">
        <v>2.0917400000000002</v>
      </c>
      <c r="Y33" s="7">
        <v>0.10564999999999999</v>
      </c>
      <c r="Z33" s="7">
        <v>58.98207</v>
      </c>
      <c r="AA33" s="7">
        <v>5.2080000000000002</v>
      </c>
      <c r="AB33" s="7">
        <v>0.31059999999999999</v>
      </c>
      <c r="AC33" s="7">
        <f t="shared" si="3"/>
        <v>1.0101908065915004</v>
      </c>
      <c r="AD33" s="57" t="s">
        <v>16</v>
      </c>
      <c r="AE33" s="8" t="s">
        <v>16</v>
      </c>
      <c r="AF33" s="8" t="s">
        <v>16</v>
      </c>
      <c r="AG33" s="7">
        <v>5.3132200000000003</v>
      </c>
      <c r="AH33" s="7">
        <v>5.3949999999999998E-2</v>
      </c>
      <c r="AI33" s="7">
        <v>-4.5630899999999999</v>
      </c>
      <c r="AJ33" s="8">
        <v>0.30940000000000001</v>
      </c>
      <c r="AK33" s="8">
        <f t="shared" si="4"/>
        <v>1.006287944492628</v>
      </c>
      <c r="AL33" s="8">
        <v>50.96</v>
      </c>
      <c r="AM33" s="8">
        <v>38.11</v>
      </c>
      <c r="AN33" s="8">
        <v>37.1</v>
      </c>
      <c r="AO33" s="8">
        <v>4.22</v>
      </c>
      <c r="AP33" s="27">
        <v>1.2210000000000001E-3</v>
      </c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8"/>
      <c r="BN33" s="8"/>
      <c r="BO33" s="8"/>
      <c r="BP33" s="8"/>
      <c r="BQ33" s="8"/>
      <c r="BR33" s="8"/>
      <c r="BS33" s="8"/>
    </row>
    <row r="34" spans="1:74" x14ac:dyDescent="0.25">
      <c r="A34" s="17" t="s">
        <v>42</v>
      </c>
      <c r="B34" s="6">
        <v>1</v>
      </c>
      <c r="C34" s="6" t="s">
        <v>37</v>
      </c>
      <c r="D34" s="7">
        <v>1987</v>
      </c>
      <c r="E34" s="7" t="s">
        <v>45</v>
      </c>
      <c r="F34" s="4" t="s">
        <v>54</v>
      </c>
      <c r="G34" s="16"/>
      <c r="H34" s="6" t="s">
        <v>27</v>
      </c>
      <c r="I34" s="8" t="s">
        <v>16</v>
      </c>
      <c r="J34" s="8" t="s">
        <v>16</v>
      </c>
      <c r="K34" s="8" t="s">
        <v>16</v>
      </c>
      <c r="L34" s="7">
        <v>12.701321</v>
      </c>
      <c r="M34" s="7">
        <v>6.8765000000000007E-2</v>
      </c>
      <c r="N34" s="24">
        <v>61.199995999999999</v>
      </c>
      <c r="O34" s="7">
        <v>16.91</v>
      </c>
      <c r="P34" s="7">
        <v>0.35560000000000003</v>
      </c>
      <c r="Q34" s="7">
        <f t="shared" si="1"/>
        <v>0.98395130049806312</v>
      </c>
      <c r="R34" s="54">
        <f t="shared" si="2"/>
        <v>16.954999999999998</v>
      </c>
      <c r="S34" s="6">
        <f>R34</f>
        <v>16.954999999999998</v>
      </c>
      <c r="T34" s="55">
        <f t="shared" si="0"/>
        <v>0.3614</v>
      </c>
      <c r="U34" s="8" t="s">
        <v>16</v>
      </c>
      <c r="V34" s="8" t="s">
        <v>16</v>
      </c>
      <c r="W34" s="8" t="s">
        <v>16</v>
      </c>
      <c r="X34" s="7">
        <v>11.852410000000001</v>
      </c>
      <c r="Y34" s="7">
        <v>0.12066</v>
      </c>
      <c r="Z34" s="7">
        <v>85.311670000000007</v>
      </c>
      <c r="AA34" s="7">
        <v>17</v>
      </c>
      <c r="AB34" s="7">
        <v>0.3669</v>
      </c>
      <c r="AC34" s="7">
        <f t="shared" si="3"/>
        <v>1.0152185943552849</v>
      </c>
      <c r="AD34" s="57" t="s">
        <v>16</v>
      </c>
      <c r="AE34" s="8" t="s">
        <v>16</v>
      </c>
      <c r="AF34" s="8" t="s">
        <v>16</v>
      </c>
      <c r="AG34" s="7">
        <v>17.446379</v>
      </c>
      <c r="AH34" s="7">
        <v>3.1535000000000001E-2</v>
      </c>
      <c r="AI34" s="7">
        <v>-31.022465</v>
      </c>
      <c r="AJ34" s="8">
        <v>0.36170000000000002</v>
      </c>
      <c r="AK34" s="8">
        <f t="shared" si="4"/>
        <v>1.0008301051466519</v>
      </c>
      <c r="AL34" s="8">
        <v>63.97</v>
      </c>
      <c r="AM34" s="8">
        <v>41.99</v>
      </c>
      <c r="AN34" s="8">
        <v>35.549999999999997</v>
      </c>
      <c r="AO34" s="8">
        <v>15.1</v>
      </c>
      <c r="AP34" s="27">
        <v>4.884E-5</v>
      </c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8"/>
      <c r="BN34" s="8"/>
      <c r="BO34" s="8"/>
      <c r="BP34" s="8"/>
      <c r="BQ34" s="8"/>
      <c r="BR34" s="8"/>
      <c r="BS34" s="8"/>
    </row>
    <row r="35" spans="1:74" x14ac:dyDescent="0.25">
      <c r="A35" s="17" t="s">
        <v>42</v>
      </c>
      <c r="B35" s="6">
        <v>1</v>
      </c>
      <c r="C35" s="6" t="s">
        <v>37</v>
      </c>
      <c r="D35" s="7">
        <v>1988</v>
      </c>
      <c r="E35" s="7" t="s">
        <v>47</v>
      </c>
      <c r="F35" s="4" t="s">
        <v>34</v>
      </c>
      <c r="G35" s="16"/>
      <c r="H35" s="6" t="s">
        <v>27</v>
      </c>
      <c r="I35" s="8" t="s">
        <v>16</v>
      </c>
      <c r="J35" s="8" t="s">
        <v>16</v>
      </c>
      <c r="K35" s="8" t="s">
        <v>16</v>
      </c>
      <c r="L35" s="7">
        <v>5.7077299999999997</v>
      </c>
      <c r="M35" s="7">
        <v>1.0988E-2</v>
      </c>
      <c r="N35" s="24">
        <v>40.000002000000002</v>
      </c>
      <c r="O35" s="7">
        <v>6.1470000000000002</v>
      </c>
      <c r="P35" s="7">
        <v>9.146E-2</v>
      </c>
      <c r="Q35" s="7">
        <f t="shared" si="1"/>
        <v>0.9617245005257623</v>
      </c>
      <c r="R35" s="54">
        <f t="shared" si="2"/>
        <v>6.1475</v>
      </c>
      <c r="S35" s="6">
        <f>R35</f>
        <v>6.1475</v>
      </c>
      <c r="T35" s="55">
        <f t="shared" si="0"/>
        <v>9.5100000000000004E-2</v>
      </c>
      <c r="U35" s="8" t="s">
        <v>16</v>
      </c>
      <c r="V35" s="8" t="s">
        <v>16</v>
      </c>
      <c r="W35" s="8" t="s">
        <v>16</v>
      </c>
      <c r="X35" s="7">
        <v>5.4796800000000001</v>
      </c>
      <c r="Y35" s="7">
        <v>2.776E-2</v>
      </c>
      <c r="Z35" s="7">
        <v>48.158169999999998</v>
      </c>
      <c r="AA35" s="7">
        <v>6.1479999999999997</v>
      </c>
      <c r="AB35" s="7">
        <v>9.4570000000000001E-2</v>
      </c>
      <c r="AC35" s="7">
        <f t="shared" si="3"/>
        <v>0.99442691903259728</v>
      </c>
      <c r="AD35" s="57" t="s">
        <v>16</v>
      </c>
      <c r="AE35" s="8" t="s">
        <v>16</v>
      </c>
      <c r="AF35" s="8" t="s">
        <v>16</v>
      </c>
      <c r="AG35" s="7">
        <v>6.1462000000000003</v>
      </c>
      <c r="AH35" s="7">
        <v>0.10721</v>
      </c>
      <c r="AI35" s="7">
        <v>-11.99765</v>
      </c>
      <c r="AJ35" s="8">
        <v>9.9269999999999997E-2</v>
      </c>
      <c r="AK35" s="8">
        <f t="shared" si="4"/>
        <v>1.0438485804416402</v>
      </c>
      <c r="AL35" s="8">
        <v>15.94</v>
      </c>
      <c r="AM35" s="8">
        <v>9.4789999999999992</v>
      </c>
      <c r="AN35" s="8">
        <v>34.049999999999997</v>
      </c>
      <c r="AO35" s="8">
        <v>5.97</v>
      </c>
      <c r="AP35" s="27">
        <v>4.884E-5</v>
      </c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8"/>
      <c r="BN35" s="8"/>
      <c r="BO35" s="8"/>
      <c r="BP35" s="8"/>
      <c r="BQ35" s="8"/>
      <c r="BR35" s="8"/>
      <c r="BS35" s="8"/>
    </row>
    <row r="36" spans="1:74" x14ac:dyDescent="0.25">
      <c r="A36" s="17" t="s">
        <v>42</v>
      </c>
      <c r="B36" s="6">
        <v>1</v>
      </c>
      <c r="C36" s="6" t="s">
        <v>37</v>
      </c>
      <c r="D36" s="7">
        <v>1989</v>
      </c>
      <c r="E36" s="7" t="s">
        <v>50</v>
      </c>
      <c r="F36" s="4" t="s">
        <v>34</v>
      </c>
      <c r="G36" s="16"/>
      <c r="H36" s="6" t="s">
        <v>27</v>
      </c>
      <c r="I36" s="8" t="s">
        <v>16</v>
      </c>
      <c r="J36" s="8" t="s">
        <v>16</v>
      </c>
      <c r="K36" s="8" t="s">
        <v>16</v>
      </c>
      <c r="L36" s="7">
        <v>3.5678899999999998</v>
      </c>
      <c r="M36" s="7">
        <v>6.7390000000000005E-2</v>
      </c>
      <c r="N36" s="24">
        <v>44.803269999999998</v>
      </c>
      <c r="O36" s="7">
        <v>6.5869999999999997</v>
      </c>
      <c r="P36" s="7">
        <v>0.21460000000000001</v>
      </c>
      <c r="Q36" s="7">
        <f t="shared" si="1"/>
        <v>0.94913754975674491</v>
      </c>
      <c r="R36" s="54">
        <f t="shared" si="2"/>
        <v>6.6079999999999997</v>
      </c>
      <c r="S36" s="6">
        <f>R36</f>
        <v>6.6079999999999997</v>
      </c>
      <c r="T36" s="55">
        <f t="shared" si="0"/>
        <v>0.2261</v>
      </c>
      <c r="U36" s="8" t="s">
        <v>16</v>
      </c>
      <c r="V36" s="8" t="s">
        <v>16</v>
      </c>
      <c r="W36" s="8" t="s">
        <v>16</v>
      </c>
      <c r="X36" s="7">
        <v>2.9963799999999998</v>
      </c>
      <c r="Y36" s="7">
        <v>0.11656999999999999</v>
      </c>
      <c r="Z36" s="7">
        <v>62.329770000000003</v>
      </c>
      <c r="AA36" s="7">
        <v>6.6289999999999996</v>
      </c>
      <c r="AB36" s="7">
        <v>0.2258</v>
      </c>
      <c r="AC36" s="7">
        <f t="shared" si="3"/>
        <v>0.9986731534719151</v>
      </c>
      <c r="AD36" s="57" t="s">
        <v>16</v>
      </c>
      <c r="AE36" s="8" t="s">
        <v>16</v>
      </c>
      <c r="AF36" s="8" t="s">
        <v>16</v>
      </c>
      <c r="AG36" s="7">
        <v>6.7412400000000003</v>
      </c>
      <c r="AH36" s="7">
        <v>5.1740000000000001E-2</v>
      </c>
      <c r="AI36" s="7">
        <v>-6.2828999999999997</v>
      </c>
      <c r="AJ36" s="8">
        <v>0.2379</v>
      </c>
      <c r="AK36" s="8">
        <f t="shared" si="4"/>
        <v>1.0521892967713402</v>
      </c>
      <c r="AL36" s="8">
        <v>51.62</v>
      </c>
      <c r="AM36" s="8">
        <v>38.22</v>
      </c>
      <c r="AN36" s="8">
        <v>32.549999999999997</v>
      </c>
      <c r="AO36" s="8">
        <v>5.6749999999999998</v>
      </c>
      <c r="AP36" s="27">
        <v>4.884E-5</v>
      </c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8"/>
      <c r="BN36" s="8"/>
      <c r="BO36" s="8"/>
      <c r="BP36" s="8"/>
      <c r="BQ36" s="8"/>
      <c r="BR36" s="8"/>
      <c r="BS36" s="8"/>
    </row>
    <row r="37" spans="1:74" x14ac:dyDescent="0.25">
      <c r="A37" s="17" t="s">
        <v>42</v>
      </c>
      <c r="B37" s="6">
        <v>1</v>
      </c>
      <c r="C37" s="6" t="s">
        <v>37</v>
      </c>
      <c r="D37" s="7">
        <v>1990</v>
      </c>
      <c r="E37" s="7" t="s">
        <v>45</v>
      </c>
      <c r="F37" s="4" t="s">
        <v>54</v>
      </c>
      <c r="G37" s="16"/>
      <c r="H37" s="6" t="s">
        <v>27</v>
      </c>
      <c r="I37" s="8" t="s">
        <v>16</v>
      </c>
      <c r="J37" s="8" t="s">
        <v>16</v>
      </c>
      <c r="K37" s="8" t="s">
        <v>16</v>
      </c>
      <c r="L37" s="7">
        <v>8.7138500000000008</v>
      </c>
      <c r="M37" s="7">
        <v>6.0229999999999999E-2</v>
      </c>
      <c r="N37" s="24">
        <v>64.420330000000007</v>
      </c>
      <c r="O37" s="7">
        <v>12.59</v>
      </c>
      <c r="P37" s="7">
        <v>1.3939999999999999</v>
      </c>
      <c r="Q37" s="7">
        <f t="shared" si="1"/>
        <v>0.99690107270560191</v>
      </c>
      <c r="R37" s="54">
        <f t="shared" si="2"/>
        <v>12.635</v>
      </c>
      <c r="S37" s="6">
        <f>R37</f>
        <v>12.635</v>
      </c>
      <c r="T37" s="55">
        <f t="shared" si="0"/>
        <v>1.3983333333333332</v>
      </c>
      <c r="U37" s="8" t="s">
        <v>16</v>
      </c>
      <c r="V37" s="8" t="s">
        <v>16</v>
      </c>
      <c r="W37" s="8" t="s">
        <v>16</v>
      </c>
      <c r="X37" s="7">
        <v>8.0911899999999992</v>
      </c>
      <c r="Y37" s="7">
        <v>0.10085</v>
      </c>
      <c r="Z37" s="7">
        <v>91.092039999999997</v>
      </c>
      <c r="AA37" s="7">
        <v>12.68</v>
      </c>
      <c r="AB37" s="7">
        <v>1.403</v>
      </c>
      <c r="AC37" s="7">
        <f t="shared" si="3"/>
        <v>1.0033373063170443</v>
      </c>
      <c r="AD37" s="57" t="s">
        <v>16</v>
      </c>
      <c r="AE37" s="8" t="s">
        <v>16</v>
      </c>
      <c r="AF37" s="8" t="s">
        <v>16</v>
      </c>
      <c r="AG37" s="7">
        <v>13.264799999999999</v>
      </c>
      <c r="AH37" s="7">
        <v>2.5839999999999998E-2</v>
      </c>
      <c r="AI37" s="7">
        <v>-33.117739999999998</v>
      </c>
      <c r="AJ37" s="8">
        <v>1.3979999999999999</v>
      </c>
      <c r="AK37" s="8">
        <f t="shared" si="4"/>
        <v>0.99976162097735399</v>
      </c>
      <c r="AL37" s="8">
        <v>82.8</v>
      </c>
      <c r="AM37" s="8">
        <v>55.98</v>
      </c>
      <c r="AN37" s="8">
        <v>30.95</v>
      </c>
      <c r="AO37" s="8">
        <v>10.89</v>
      </c>
      <c r="AP37" s="27">
        <v>7.3260000000000003E-4</v>
      </c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8"/>
      <c r="BN37" s="8"/>
      <c r="BO37" s="8"/>
      <c r="BP37" s="8"/>
      <c r="BQ37" s="8"/>
      <c r="BR37" s="8"/>
      <c r="BS37" s="8"/>
    </row>
    <row r="38" spans="1:74" x14ac:dyDescent="0.25">
      <c r="A38" s="17" t="s">
        <v>42</v>
      </c>
      <c r="B38" s="6">
        <v>1</v>
      </c>
      <c r="C38" s="6" t="s">
        <v>37</v>
      </c>
      <c r="D38" s="7">
        <v>1991</v>
      </c>
      <c r="E38" s="7" t="s">
        <v>47</v>
      </c>
      <c r="F38" s="4" t="s">
        <v>55</v>
      </c>
      <c r="G38" s="16"/>
      <c r="H38" s="6" t="s">
        <v>27</v>
      </c>
      <c r="I38" s="8" t="s">
        <v>16</v>
      </c>
      <c r="J38" s="8" t="s">
        <v>16</v>
      </c>
      <c r="K38" s="8" t="s">
        <v>16</v>
      </c>
      <c r="L38" s="7">
        <v>3.4733200000000002</v>
      </c>
      <c r="M38" s="7">
        <v>0.19996</v>
      </c>
      <c r="N38" s="24">
        <v>26.745329999999999</v>
      </c>
      <c r="O38" s="7">
        <v>8.8209999999999997</v>
      </c>
      <c r="P38" s="7">
        <v>0.55479999999999996</v>
      </c>
      <c r="Q38" s="7">
        <f t="shared" si="1"/>
        <v>1.1613173318448227</v>
      </c>
      <c r="R38" s="54">
        <f t="shared" si="2"/>
        <v>8.7690000000000001</v>
      </c>
      <c r="S38" s="83">
        <f>O38</f>
        <v>8.8209999999999997</v>
      </c>
      <c r="T38" s="55">
        <f t="shared" si="0"/>
        <v>0.47773333333333334</v>
      </c>
      <c r="U38" s="8" t="s">
        <v>16</v>
      </c>
      <c r="V38" s="8" t="s">
        <v>16</v>
      </c>
      <c r="W38" s="8" t="s">
        <v>16</v>
      </c>
      <c r="X38" s="8">
        <v>-17.734000000000002</v>
      </c>
      <c r="Y38" s="8">
        <v>2.5990000000000002</v>
      </c>
      <c r="Z38" s="8">
        <v>20.355</v>
      </c>
      <c r="AA38" s="8">
        <v>8.7170000000000005</v>
      </c>
      <c r="AB38" s="7">
        <v>0.44890000000000002</v>
      </c>
      <c r="AC38" s="7">
        <f t="shared" si="3"/>
        <v>0.9396455484231091</v>
      </c>
      <c r="AD38" s="57" t="s">
        <v>16</v>
      </c>
      <c r="AE38" s="8" t="s">
        <v>16</v>
      </c>
      <c r="AF38" s="8" t="s">
        <v>16</v>
      </c>
      <c r="AG38" s="31">
        <v>8.7439999999999998</v>
      </c>
      <c r="AH38" s="31">
        <v>3.133</v>
      </c>
      <c r="AI38" s="31">
        <v>12.73</v>
      </c>
      <c r="AJ38" s="7">
        <v>0.42949999999999999</v>
      </c>
      <c r="AK38" s="8">
        <f t="shared" si="4"/>
        <v>0.89903711973206801</v>
      </c>
      <c r="AL38" s="8">
        <v>13.69</v>
      </c>
      <c r="AM38" s="8">
        <v>13.47</v>
      </c>
      <c r="AN38" s="8">
        <v>29.8</v>
      </c>
      <c r="AO38" s="8">
        <v>7.99</v>
      </c>
      <c r="AP38" s="8">
        <v>1.2210000000000001E-3</v>
      </c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8"/>
      <c r="BN38" s="8"/>
      <c r="BO38" s="8"/>
      <c r="BP38" s="8"/>
      <c r="BQ38" s="8"/>
      <c r="BR38" s="8"/>
      <c r="BS38" s="8"/>
    </row>
    <row r="39" spans="1:74" x14ac:dyDescent="0.25">
      <c r="A39" s="17" t="s">
        <v>42</v>
      </c>
      <c r="B39" s="6">
        <v>1</v>
      </c>
      <c r="C39" s="6" t="s">
        <v>37</v>
      </c>
      <c r="D39" s="7">
        <v>1992</v>
      </c>
      <c r="E39" s="7" t="s">
        <v>50</v>
      </c>
      <c r="F39" s="4" t="s">
        <v>34</v>
      </c>
      <c r="G39" s="16"/>
      <c r="H39" s="6" t="s">
        <v>27</v>
      </c>
      <c r="I39" s="8" t="s">
        <v>16</v>
      </c>
      <c r="J39" s="8" t="s">
        <v>16</v>
      </c>
      <c r="K39" s="8" t="s">
        <v>16</v>
      </c>
      <c r="L39" s="7">
        <v>0.66544000000000003</v>
      </c>
      <c r="M39" s="7">
        <v>0.15443999999999999</v>
      </c>
      <c r="N39" s="24">
        <v>41.089550000000003</v>
      </c>
      <c r="O39" s="7">
        <v>7.0110000000000001</v>
      </c>
      <c r="P39" s="7">
        <v>0.37840000000000001</v>
      </c>
      <c r="Q39" s="7">
        <f t="shared" si="1"/>
        <v>1.0039798355001326</v>
      </c>
      <c r="R39" s="54">
        <f t="shared" si="2"/>
        <v>7.0120000000000005</v>
      </c>
      <c r="S39" s="6">
        <f>R39</f>
        <v>7.0120000000000005</v>
      </c>
      <c r="T39" s="55">
        <f t="shared" si="0"/>
        <v>0.37690000000000001</v>
      </c>
      <c r="U39" s="8" t="s">
        <v>16</v>
      </c>
      <c r="V39" s="8" t="s">
        <v>16</v>
      </c>
      <c r="W39" s="8" t="s">
        <v>16</v>
      </c>
      <c r="X39" s="7">
        <v>-2.5891199999999999</v>
      </c>
      <c r="Y39" s="7">
        <v>0.40849999999999997</v>
      </c>
      <c r="Z39" s="7">
        <v>47.009390000000003</v>
      </c>
      <c r="AA39" s="7">
        <v>7.0129999999999999</v>
      </c>
      <c r="AB39" s="7">
        <v>0.36080000000000001</v>
      </c>
      <c r="AC39" s="7">
        <f t="shared" si="3"/>
        <v>0.95728309896524277</v>
      </c>
      <c r="AD39" s="57" t="s">
        <v>16</v>
      </c>
      <c r="AE39" s="8" t="s">
        <v>16</v>
      </c>
      <c r="AF39" s="8" t="s">
        <v>16</v>
      </c>
      <c r="AG39" s="7">
        <v>7.0658000000000003</v>
      </c>
      <c r="AH39" s="7">
        <v>9.0219999999999995E-2</v>
      </c>
      <c r="AI39" s="7">
        <v>10.472009999999999</v>
      </c>
      <c r="AJ39" s="8">
        <v>0.39150000000000001</v>
      </c>
      <c r="AK39" s="8">
        <f t="shared" si="4"/>
        <v>1.0387370655346246</v>
      </c>
      <c r="AL39" s="8">
        <v>43.68</v>
      </c>
      <c r="AM39" s="8">
        <v>35.99</v>
      </c>
      <c r="AN39" s="8">
        <v>32.89</v>
      </c>
      <c r="AO39" s="8">
        <v>5.64</v>
      </c>
      <c r="AP39" s="27">
        <v>4.884E-5</v>
      </c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8"/>
      <c r="BN39" s="8"/>
      <c r="BO39" s="8"/>
      <c r="BP39" s="8"/>
      <c r="BQ39" s="8"/>
      <c r="BR39" s="8"/>
      <c r="BS39" s="8"/>
    </row>
    <row r="40" spans="1:74" x14ac:dyDescent="0.25">
      <c r="A40" s="17" t="s">
        <v>42</v>
      </c>
      <c r="B40" s="6">
        <v>1</v>
      </c>
      <c r="C40" s="6" t="s">
        <v>37</v>
      </c>
      <c r="D40" s="7">
        <v>1993</v>
      </c>
      <c r="E40" s="7" t="s">
        <v>45</v>
      </c>
      <c r="F40" s="4" t="s">
        <v>56</v>
      </c>
      <c r="G40" s="16"/>
      <c r="H40" s="6" t="s">
        <v>27</v>
      </c>
      <c r="I40" s="8" t="s">
        <v>16</v>
      </c>
      <c r="J40" s="8" t="s">
        <v>16</v>
      </c>
      <c r="K40" s="8" t="s">
        <v>16</v>
      </c>
      <c r="L40" s="7">
        <v>1.25322</v>
      </c>
      <c r="M40" s="7">
        <v>0.14016000000000001</v>
      </c>
      <c r="N40" s="24">
        <v>45.924399999999999</v>
      </c>
      <c r="O40" s="7">
        <v>7.69</v>
      </c>
      <c r="P40" s="7">
        <v>0.83460000000000001</v>
      </c>
      <c r="Q40" s="7">
        <f t="shared" si="1"/>
        <v>0.98088223771840477</v>
      </c>
      <c r="R40" s="54">
        <f t="shared" si="2"/>
        <v>7.7510000000000003</v>
      </c>
      <c r="S40" s="6">
        <f t="shared" ref="S40:S57" si="5">R40</f>
        <v>7.7510000000000003</v>
      </c>
      <c r="T40" s="55">
        <f t="shared" si="0"/>
        <v>0.85086666666666666</v>
      </c>
      <c r="U40" s="8" t="s">
        <v>16</v>
      </c>
      <c r="V40" s="8" t="s">
        <v>16</v>
      </c>
      <c r="W40" s="8" t="s">
        <v>16</v>
      </c>
      <c r="X40" s="7">
        <v>0.78696999999999995</v>
      </c>
      <c r="Y40" s="7">
        <v>0.19921</v>
      </c>
      <c r="Z40" s="7">
        <v>70.533460000000005</v>
      </c>
      <c r="AA40" s="7">
        <v>7.8120000000000003</v>
      </c>
      <c r="AB40" s="7">
        <v>0.85660000000000003</v>
      </c>
      <c r="AC40" s="7">
        <f t="shared" si="3"/>
        <v>1.0067382276894148</v>
      </c>
      <c r="AD40" s="57" t="s">
        <v>16</v>
      </c>
      <c r="AE40" s="8" t="s">
        <v>16</v>
      </c>
      <c r="AF40" s="8" t="s">
        <v>16</v>
      </c>
      <c r="AG40" s="7">
        <v>8.0290900000000001</v>
      </c>
      <c r="AH40" s="7">
        <v>4.4679999999999997E-2</v>
      </c>
      <c r="AI40" s="7">
        <v>2.9755199999999999</v>
      </c>
      <c r="AJ40" s="8">
        <v>0.86140000000000005</v>
      </c>
      <c r="AK40" s="8">
        <f t="shared" si="4"/>
        <v>1.0123795345921807</v>
      </c>
      <c r="AL40" s="8">
        <v>70.02</v>
      </c>
      <c r="AM40" s="8">
        <v>54.51</v>
      </c>
      <c r="AN40" s="8">
        <v>35.15</v>
      </c>
      <c r="AO40" s="8">
        <v>5.4850000000000003</v>
      </c>
      <c r="AP40" s="27">
        <v>4.884E-5</v>
      </c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8"/>
      <c r="BN40" s="8"/>
      <c r="BO40" s="8"/>
      <c r="BP40" s="8"/>
      <c r="BQ40" s="8"/>
      <c r="BR40" s="8"/>
      <c r="BS40" s="8"/>
    </row>
    <row r="41" spans="1:74" x14ac:dyDescent="0.25">
      <c r="A41" s="17" t="s">
        <v>42</v>
      </c>
      <c r="B41" s="6">
        <v>1</v>
      </c>
      <c r="C41" s="6" t="s">
        <v>37</v>
      </c>
      <c r="D41" s="7">
        <v>1994</v>
      </c>
      <c r="E41" s="7" t="s">
        <v>47</v>
      </c>
      <c r="F41" s="4" t="s">
        <v>34</v>
      </c>
      <c r="G41" s="16"/>
      <c r="H41" s="6" t="s">
        <v>27</v>
      </c>
      <c r="I41" s="8" t="s">
        <v>16</v>
      </c>
      <c r="J41" s="8" t="s">
        <v>16</v>
      </c>
      <c r="K41" s="8" t="s">
        <v>16</v>
      </c>
      <c r="L41" s="18">
        <v>5.0734700000000004</v>
      </c>
      <c r="M41" s="18">
        <v>2.4629999999999999E-2</v>
      </c>
      <c r="N41" s="25">
        <v>46.4</v>
      </c>
      <c r="O41" s="18">
        <v>6.2160000000000002</v>
      </c>
      <c r="P41" s="18">
        <v>0.36</v>
      </c>
      <c r="Q41" s="7">
        <f t="shared" si="1"/>
        <v>0.97834948817827716</v>
      </c>
      <c r="R41" s="54">
        <f t="shared" si="2"/>
        <v>6.2170000000000005</v>
      </c>
      <c r="S41" s="6">
        <f t="shared" si="5"/>
        <v>6.2170000000000005</v>
      </c>
      <c r="T41" s="55">
        <f t="shared" si="0"/>
        <v>0.36796666666666661</v>
      </c>
      <c r="U41" s="8" t="s">
        <v>16</v>
      </c>
      <c r="V41" s="8" t="s">
        <v>16</v>
      </c>
      <c r="W41" s="8" t="s">
        <v>16</v>
      </c>
      <c r="X41" s="4">
        <v>4.45695</v>
      </c>
      <c r="Y41" s="4">
        <v>6.5350000000000005E-2</v>
      </c>
      <c r="Z41" s="4">
        <v>53.892890000000001</v>
      </c>
      <c r="AA41" s="4">
        <v>6.218</v>
      </c>
      <c r="AB41" s="4">
        <v>0.36699999999999999</v>
      </c>
      <c r="AC41" s="7">
        <f t="shared" si="3"/>
        <v>0.99737295044841034</v>
      </c>
      <c r="AD41" s="57" t="s">
        <v>16</v>
      </c>
      <c r="AE41" s="8" t="s">
        <v>16</v>
      </c>
      <c r="AF41" s="8" t="s">
        <v>16</v>
      </c>
      <c r="AG41" s="7">
        <v>6.2290400000000004</v>
      </c>
      <c r="AH41" s="7">
        <v>6.6239999999999993E-2</v>
      </c>
      <c r="AI41" s="7">
        <v>-14.352539999999999</v>
      </c>
      <c r="AJ41" s="8">
        <v>0.37690000000000001</v>
      </c>
      <c r="AK41" s="8">
        <f t="shared" si="4"/>
        <v>1.0242775613733131</v>
      </c>
      <c r="AL41" s="8">
        <v>30.88</v>
      </c>
      <c r="AM41" s="8">
        <v>20.41</v>
      </c>
      <c r="AN41" s="8">
        <v>37.299999999999997</v>
      </c>
      <c r="AO41" s="8">
        <v>5.09</v>
      </c>
      <c r="AP41" s="9">
        <v>0.1429</v>
      </c>
      <c r="AQ41" s="8" t="s">
        <v>16</v>
      </c>
      <c r="AR41" s="8" t="s">
        <v>16</v>
      </c>
      <c r="AS41" s="8" t="s">
        <v>16</v>
      </c>
      <c r="AT41" s="4"/>
      <c r="AU41" s="4"/>
      <c r="AV41" s="4"/>
      <c r="AW41" s="4"/>
      <c r="AX41" s="4"/>
      <c r="AY41" s="8" t="s">
        <v>16</v>
      </c>
      <c r="AZ41" s="8" t="s">
        <v>16</v>
      </c>
      <c r="BA41" s="8" t="s">
        <v>16</v>
      </c>
      <c r="BB41" s="4"/>
      <c r="BC41" s="4"/>
      <c r="BD41" s="4"/>
      <c r="BE41" s="4"/>
      <c r="BF41" s="4"/>
      <c r="BG41" s="8" t="s">
        <v>16</v>
      </c>
      <c r="BH41" s="8" t="s">
        <v>16</v>
      </c>
      <c r="BI41" s="8" t="s">
        <v>16</v>
      </c>
      <c r="BJ41" s="4"/>
      <c r="BK41" s="4"/>
      <c r="BL41" s="4"/>
      <c r="BM41" s="4"/>
      <c r="BN41" s="4"/>
      <c r="BO41" s="4"/>
      <c r="BP41" s="4"/>
      <c r="BQ41" s="4"/>
      <c r="BR41" s="9"/>
      <c r="BS41" s="4"/>
      <c r="BT41" s="4"/>
      <c r="BU41" s="4"/>
      <c r="BV41" s="4"/>
    </row>
    <row r="42" spans="1:74" x14ac:dyDescent="0.25">
      <c r="A42" s="17" t="s">
        <v>42</v>
      </c>
      <c r="B42" s="6">
        <v>1</v>
      </c>
      <c r="C42" s="6" t="s">
        <v>37</v>
      </c>
      <c r="D42" s="7">
        <v>1995</v>
      </c>
      <c r="E42" s="7" t="s">
        <v>38</v>
      </c>
      <c r="F42" s="4" t="s">
        <v>34</v>
      </c>
      <c r="G42" s="16"/>
      <c r="H42" s="6" t="s">
        <v>27</v>
      </c>
      <c r="I42" s="8" t="s">
        <v>16</v>
      </c>
      <c r="J42" s="8" t="s">
        <v>16</v>
      </c>
      <c r="K42" s="8" t="s">
        <v>16</v>
      </c>
      <c r="L42" s="18">
        <v>5.87005</v>
      </c>
      <c r="M42" s="18">
        <v>1.519E-2</v>
      </c>
      <c r="N42" s="25">
        <v>65.5</v>
      </c>
      <c r="O42" s="18">
        <v>6.8650000000000002</v>
      </c>
      <c r="P42" s="18">
        <v>0.73760000000000003</v>
      </c>
      <c r="Q42" s="7">
        <f t="shared" si="1"/>
        <v>0.99752062390118557</v>
      </c>
      <c r="R42" s="54">
        <f t="shared" si="2"/>
        <v>6.8740000000000006</v>
      </c>
      <c r="S42" s="6">
        <f t="shared" si="5"/>
        <v>6.8740000000000006</v>
      </c>
      <c r="T42" s="55">
        <f t="shared" si="0"/>
        <v>0.73943333333333339</v>
      </c>
      <c r="U42" s="8" t="s">
        <v>16</v>
      </c>
      <c r="V42" s="8" t="s">
        <v>16</v>
      </c>
      <c r="W42" s="8" t="s">
        <v>16</v>
      </c>
      <c r="X42" s="4">
        <v>5.3912399999999998</v>
      </c>
      <c r="Y42" s="4">
        <v>3.628E-2</v>
      </c>
      <c r="Z42" s="4">
        <v>82.214820000000003</v>
      </c>
      <c r="AA42" s="4">
        <v>6.883</v>
      </c>
      <c r="AB42" s="4">
        <v>0.73950000000000005</v>
      </c>
      <c r="AC42" s="7">
        <f t="shared" si="3"/>
        <v>1.000090159130866</v>
      </c>
      <c r="AD42" s="57" t="s">
        <v>16</v>
      </c>
      <c r="AE42" s="8" t="s">
        <v>16</v>
      </c>
      <c r="AF42" s="8" t="s">
        <v>16</v>
      </c>
      <c r="AG42" s="7">
        <v>6.9423300000000001</v>
      </c>
      <c r="AH42" s="7">
        <v>3.474E-2</v>
      </c>
      <c r="AI42" s="7">
        <v>-39.16525</v>
      </c>
      <c r="AJ42" s="8">
        <v>0.74119999999999997</v>
      </c>
      <c r="AK42" s="8">
        <f t="shared" si="4"/>
        <v>1.0023892169679482</v>
      </c>
      <c r="AL42" s="8">
        <v>47.07</v>
      </c>
      <c r="AM42" s="8">
        <v>27.12</v>
      </c>
      <c r="AN42" s="8">
        <v>57.51</v>
      </c>
      <c r="AO42" s="8">
        <v>5.62</v>
      </c>
      <c r="AP42" s="9">
        <v>0.14530000000000001</v>
      </c>
      <c r="AQ42" s="8" t="s">
        <v>16</v>
      </c>
      <c r="AR42" s="8" t="s">
        <v>16</v>
      </c>
      <c r="AS42" s="8" t="s">
        <v>16</v>
      </c>
      <c r="AT42" s="4"/>
      <c r="AU42" s="4"/>
      <c r="AV42" s="4"/>
      <c r="AW42" s="4"/>
      <c r="AX42" s="4"/>
      <c r="AY42" s="8" t="s">
        <v>16</v>
      </c>
      <c r="AZ42" s="8" t="s">
        <v>16</v>
      </c>
      <c r="BA42" s="8" t="s">
        <v>16</v>
      </c>
      <c r="BB42" s="4"/>
      <c r="BC42" s="4"/>
      <c r="BD42" s="4"/>
      <c r="BE42" s="4"/>
      <c r="BF42" s="4"/>
      <c r="BG42" s="8" t="s">
        <v>16</v>
      </c>
      <c r="BH42" s="8" t="s">
        <v>16</v>
      </c>
      <c r="BI42" s="8" t="s">
        <v>16</v>
      </c>
      <c r="BJ42" s="4"/>
      <c r="BK42" s="4"/>
      <c r="BL42" s="4"/>
      <c r="BM42" s="4"/>
      <c r="BN42" s="4"/>
      <c r="BO42" s="4"/>
      <c r="BP42" s="4"/>
      <c r="BQ42" s="4"/>
      <c r="BR42" s="9"/>
    </row>
    <row r="43" spans="1:74" x14ac:dyDescent="0.25">
      <c r="A43" s="17" t="s">
        <v>42</v>
      </c>
      <c r="B43" s="6">
        <v>1</v>
      </c>
      <c r="C43" s="6" t="s">
        <v>37</v>
      </c>
      <c r="D43" s="7">
        <v>1996</v>
      </c>
      <c r="E43" s="7" t="s">
        <v>57</v>
      </c>
      <c r="F43" s="4" t="s">
        <v>34</v>
      </c>
      <c r="G43" s="16"/>
      <c r="H43" s="6" t="s">
        <v>27</v>
      </c>
      <c r="I43" s="8" t="s">
        <v>16</v>
      </c>
      <c r="J43" s="8" t="s">
        <v>16</v>
      </c>
      <c r="K43" s="8" t="s">
        <v>16</v>
      </c>
      <c r="L43" s="18">
        <v>3.8356699999999999</v>
      </c>
      <c r="M43" s="18">
        <v>1.519E-2</v>
      </c>
      <c r="N43" s="25">
        <v>86.007810000000006</v>
      </c>
      <c r="O43" s="18">
        <v>5.1420000000000003</v>
      </c>
      <c r="P43" s="18">
        <v>0.79100000000000004</v>
      </c>
      <c r="Q43" s="7">
        <f t="shared" si="1"/>
        <v>1.0049974589191937</v>
      </c>
      <c r="R43" s="54">
        <f t="shared" si="2"/>
        <v>5.1315000000000008</v>
      </c>
      <c r="S43" s="6">
        <f t="shared" si="5"/>
        <v>5.1315000000000008</v>
      </c>
      <c r="T43" s="55">
        <f t="shared" si="0"/>
        <v>0.78706666666666669</v>
      </c>
      <c r="U43" s="8" t="s">
        <v>16</v>
      </c>
      <c r="V43" s="8" t="s">
        <v>16</v>
      </c>
      <c r="W43" s="8" t="s">
        <v>16</v>
      </c>
      <c r="X43" s="4">
        <v>3.29942</v>
      </c>
      <c r="Y43" s="4">
        <v>3.764E-2</v>
      </c>
      <c r="Z43" s="4">
        <v>96.791669999999996</v>
      </c>
      <c r="AA43" s="4">
        <v>5.1210000000000004</v>
      </c>
      <c r="AB43" s="4">
        <v>0.78639999999999999</v>
      </c>
      <c r="AC43" s="7">
        <f t="shared" si="3"/>
        <v>0.99915297306454343</v>
      </c>
      <c r="AD43" s="57" t="s">
        <v>16</v>
      </c>
      <c r="AE43" s="8" t="s">
        <v>16</v>
      </c>
      <c r="AF43" s="8" t="s">
        <v>16</v>
      </c>
      <c r="AG43" s="7">
        <v>5.2923099999999996</v>
      </c>
      <c r="AH43" s="7">
        <v>2.3400000000000001E-2</v>
      </c>
      <c r="AI43" s="7">
        <v>-40.475189999999998</v>
      </c>
      <c r="AJ43" s="8">
        <v>0.78380000000000005</v>
      </c>
      <c r="AK43" s="8">
        <f t="shared" si="4"/>
        <v>0.9958495680162629</v>
      </c>
      <c r="AL43" s="8">
        <v>87.56</v>
      </c>
      <c r="AM43" s="8">
        <v>57.93</v>
      </c>
      <c r="AN43" s="8">
        <v>41.65</v>
      </c>
      <c r="AO43" s="8">
        <v>3.7</v>
      </c>
      <c r="AP43" s="9">
        <v>1.5869999999999999E-2</v>
      </c>
      <c r="AQ43" s="8" t="s">
        <v>16</v>
      </c>
      <c r="AR43" s="8" t="s">
        <v>16</v>
      </c>
      <c r="AS43" s="8" t="s">
        <v>16</v>
      </c>
      <c r="AT43" s="4"/>
      <c r="AU43" s="4"/>
      <c r="AV43" s="4"/>
      <c r="AW43" s="4"/>
      <c r="AX43" s="4"/>
      <c r="AY43" s="8" t="s">
        <v>16</v>
      </c>
      <c r="AZ43" s="8" t="s">
        <v>16</v>
      </c>
      <c r="BA43" s="8" t="s">
        <v>16</v>
      </c>
      <c r="BB43" s="4"/>
      <c r="BC43" s="4"/>
      <c r="BD43" s="4"/>
      <c r="BE43" s="4"/>
      <c r="BF43" s="4"/>
      <c r="BG43" s="8" t="s">
        <v>16</v>
      </c>
      <c r="BH43" s="8" t="s">
        <v>16</v>
      </c>
      <c r="BI43" s="8" t="s">
        <v>16</v>
      </c>
      <c r="BJ43" s="4"/>
      <c r="BK43" s="4"/>
      <c r="BL43" s="4"/>
      <c r="BM43" s="4"/>
      <c r="BN43" s="4"/>
      <c r="BO43" s="4"/>
      <c r="BP43" s="4"/>
      <c r="BQ43" s="4"/>
      <c r="BR43" s="9"/>
    </row>
    <row r="44" spans="1:74" x14ac:dyDescent="0.25">
      <c r="A44" s="17" t="s">
        <v>42</v>
      </c>
      <c r="B44" s="6">
        <v>1</v>
      </c>
      <c r="C44" s="6" t="s">
        <v>37</v>
      </c>
      <c r="D44" s="7">
        <v>1997</v>
      </c>
      <c r="E44" s="7" t="s">
        <v>47</v>
      </c>
      <c r="F44" s="4" t="s">
        <v>34</v>
      </c>
      <c r="G44" s="16"/>
      <c r="H44" s="6" t="s">
        <v>27</v>
      </c>
      <c r="I44" s="8" t="s">
        <v>16</v>
      </c>
      <c r="J44" s="8" t="s">
        <v>16</v>
      </c>
      <c r="K44" s="8" t="s">
        <v>16</v>
      </c>
      <c r="L44" s="18">
        <v>5.2430089999999998</v>
      </c>
      <c r="M44" s="18">
        <v>3.6776999999999997E-2</v>
      </c>
      <c r="N44" s="25">
        <v>57.848166999999997</v>
      </c>
      <c r="O44" s="18">
        <v>7.37</v>
      </c>
      <c r="P44" s="18">
        <v>0.1565</v>
      </c>
      <c r="Q44" s="7">
        <f t="shared" si="1"/>
        <v>0.98675914249684749</v>
      </c>
      <c r="R44" s="54">
        <f t="shared" si="2"/>
        <v>7.3789999999999996</v>
      </c>
      <c r="S44" s="6">
        <f t="shared" si="5"/>
        <v>7.3789999999999996</v>
      </c>
      <c r="T44" s="55">
        <f t="shared" si="0"/>
        <v>0.15859999999999999</v>
      </c>
      <c r="U44" s="8" t="s">
        <v>16</v>
      </c>
      <c r="V44" s="8" t="s">
        <v>16</v>
      </c>
      <c r="W44" s="8" t="s">
        <v>16</v>
      </c>
      <c r="X44" s="4">
        <v>4.6934199999999997</v>
      </c>
      <c r="Y44" s="4">
        <v>7.0970000000000005E-2</v>
      </c>
      <c r="Z44" s="4">
        <v>75.928229999999999</v>
      </c>
      <c r="AA44" s="4">
        <v>7.3879999999999999</v>
      </c>
      <c r="AB44" s="4">
        <v>0.1573</v>
      </c>
      <c r="AC44" s="7">
        <f t="shared" si="3"/>
        <v>0.99180327868852458</v>
      </c>
      <c r="AD44" s="57" t="s">
        <v>16</v>
      </c>
      <c r="AE44" s="8" t="s">
        <v>16</v>
      </c>
      <c r="AF44" s="8" t="s">
        <v>16</v>
      </c>
      <c r="AG44" s="7">
        <v>7.4321400000000004</v>
      </c>
      <c r="AH44" s="7">
        <v>4.8280000000000003E-2</v>
      </c>
      <c r="AI44" s="7">
        <v>-12.30278</v>
      </c>
      <c r="AJ44" s="8">
        <v>0.16200000000000001</v>
      </c>
      <c r="AK44" s="8">
        <f t="shared" si="4"/>
        <v>1.0214375788146282</v>
      </c>
      <c r="AL44" s="8">
        <v>49.75</v>
      </c>
      <c r="AM44" s="8">
        <v>35.39</v>
      </c>
      <c r="AN44" s="8">
        <v>40.299999999999997</v>
      </c>
      <c r="AO44" s="8">
        <v>6.7850000000000001</v>
      </c>
      <c r="AP44" s="9">
        <v>4.884E-5</v>
      </c>
      <c r="AQ44" s="8" t="s">
        <v>16</v>
      </c>
      <c r="AR44" s="8" t="s">
        <v>16</v>
      </c>
      <c r="AS44" s="8" t="s">
        <v>16</v>
      </c>
      <c r="AT44" s="4"/>
      <c r="AU44" s="4"/>
      <c r="AV44" s="4"/>
      <c r="AW44" s="4"/>
      <c r="AX44" s="4"/>
      <c r="AY44" s="8" t="s">
        <v>16</v>
      </c>
      <c r="AZ44" s="8" t="s">
        <v>16</v>
      </c>
      <c r="BA44" s="8" t="s">
        <v>16</v>
      </c>
      <c r="BB44" s="4"/>
      <c r="BC44" s="4"/>
      <c r="BD44" s="4"/>
      <c r="BE44" s="4"/>
      <c r="BF44" s="4"/>
      <c r="BG44" s="8" t="s">
        <v>16</v>
      </c>
      <c r="BH44" s="8" t="s">
        <v>16</v>
      </c>
      <c r="BI44" s="8" t="s">
        <v>16</v>
      </c>
      <c r="BJ44" s="4"/>
      <c r="BK44" s="4"/>
      <c r="BL44" s="4"/>
      <c r="BM44" s="4"/>
      <c r="BN44" s="4"/>
      <c r="BO44" s="4"/>
      <c r="BP44" s="4"/>
      <c r="BQ44" s="4"/>
      <c r="BR44" s="9"/>
    </row>
    <row r="45" spans="1:74" x14ac:dyDescent="0.25">
      <c r="A45" s="17" t="s">
        <v>42</v>
      </c>
      <c r="B45" s="6">
        <v>1</v>
      </c>
      <c r="C45" s="6" t="s">
        <v>37</v>
      </c>
      <c r="D45" s="7">
        <v>1998</v>
      </c>
      <c r="E45" s="7" t="s">
        <v>38</v>
      </c>
      <c r="F45" s="4" t="s">
        <v>34</v>
      </c>
      <c r="G45" s="16"/>
      <c r="H45" s="6" t="s">
        <v>27</v>
      </c>
      <c r="I45" s="39">
        <v>-1</v>
      </c>
      <c r="J45" s="39">
        <v>0.14000000000000001</v>
      </c>
      <c r="K45" s="84">
        <v>30</v>
      </c>
      <c r="L45" s="39">
        <v>-2.4645199999999998</v>
      </c>
      <c r="M45" s="44">
        <v>0.34817999999999999</v>
      </c>
      <c r="N45" s="85">
        <v>30.61993</v>
      </c>
      <c r="O45" s="44">
        <v>8.1969999999999992</v>
      </c>
      <c r="P45" s="44">
        <v>0.52100000000000002</v>
      </c>
      <c r="Q45" s="7">
        <f t="shared" si="1"/>
        <v>1.0106039053407476</v>
      </c>
      <c r="R45" s="54">
        <f t="shared" si="2"/>
        <v>8.1965000000000003</v>
      </c>
      <c r="S45" s="6">
        <f t="shared" si="5"/>
        <v>8.1965000000000003</v>
      </c>
      <c r="T45" s="55">
        <f t="shared" si="0"/>
        <v>0.51553333333333329</v>
      </c>
      <c r="U45" s="8" t="s">
        <v>16</v>
      </c>
      <c r="V45" s="8" t="s">
        <v>16</v>
      </c>
      <c r="W45" s="8" t="s">
        <v>16</v>
      </c>
      <c r="X45" s="4">
        <v>-11.255599999999999</v>
      </c>
      <c r="Y45" s="4">
        <v>1.0854999999999999</v>
      </c>
      <c r="Z45" s="4">
        <v>35.839199999999998</v>
      </c>
      <c r="AA45" s="4">
        <v>8.1959999999999997</v>
      </c>
      <c r="AB45" s="4">
        <v>0.51519999999999999</v>
      </c>
      <c r="AC45" s="7">
        <f t="shared" si="3"/>
        <v>0.99935342040605202</v>
      </c>
      <c r="AD45" s="57" t="s">
        <v>16</v>
      </c>
      <c r="AE45" s="8" t="s">
        <v>16</v>
      </c>
      <c r="AF45" s="8" t="s">
        <v>16</v>
      </c>
      <c r="AG45" s="7">
        <v>8.2049800000000008</v>
      </c>
      <c r="AH45" s="7">
        <v>0.15686</v>
      </c>
      <c r="AI45" s="7">
        <v>15.10718</v>
      </c>
      <c r="AJ45" s="8">
        <v>0.51039999999999996</v>
      </c>
      <c r="AK45" s="8">
        <f t="shared" si="4"/>
        <v>0.99004267425320058</v>
      </c>
      <c r="AL45" s="8">
        <v>34.21</v>
      </c>
      <c r="AM45" s="8">
        <v>29.79</v>
      </c>
      <c r="AN45" s="8">
        <v>27.35</v>
      </c>
      <c r="AO45" s="8">
        <v>6.9850000000000003</v>
      </c>
      <c r="AP45" s="9">
        <v>3.0529999999999999E-4</v>
      </c>
      <c r="AQ45" s="8" t="s">
        <v>16</v>
      </c>
      <c r="AR45" s="8" t="s">
        <v>16</v>
      </c>
      <c r="AS45" s="8" t="s">
        <v>16</v>
      </c>
      <c r="AT45" s="4"/>
      <c r="AU45" s="4"/>
      <c r="AV45" s="4"/>
      <c r="AW45" s="4"/>
      <c r="AX45" s="4"/>
      <c r="AY45" s="8" t="s">
        <v>16</v>
      </c>
      <c r="AZ45" s="8" t="s">
        <v>16</v>
      </c>
      <c r="BA45" s="8" t="s">
        <v>16</v>
      </c>
      <c r="BB45" s="4"/>
      <c r="BC45" s="4"/>
      <c r="BD45" s="4"/>
      <c r="BE45" s="4"/>
      <c r="BF45" s="4"/>
      <c r="BG45" s="8" t="s">
        <v>16</v>
      </c>
      <c r="BH45" s="8" t="s">
        <v>16</v>
      </c>
      <c r="BI45" s="8" t="s">
        <v>16</v>
      </c>
      <c r="BJ45" s="4"/>
      <c r="BK45" s="4"/>
      <c r="BL45" s="4"/>
      <c r="BM45" s="4"/>
      <c r="BN45" s="4"/>
      <c r="BO45" s="4"/>
      <c r="BP45" s="4"/>
      <c r="BQ45" s="4"/>
      <c r="BR45" s="9"/>
    </row>
    <row r="46" spans="1:74" x14ac:dyDescent="0.25">
      <c r="A46" s="17" t="s">
        <v>42</v>
      </c>
      <c r="B46" s="6">
        <v>1</v>
      </c>
      <c r="C46" s="6" t="s">
        <v>37</v>
      </c>
      <c r="D46" s="7">
        <v>1999</v>
      </c>
      <c r="E46" s="7" t="s">
        <v>40</v>
      </c>
      <c r="F46" s="4" t="s">
        <v>34</v>
      </c>
      <c r="G46" s="16"/>
      <c r="H46" s="6" t="s">
        <v>27</v>
      </c>
      <c r="I46" s="8" t="s">
        <v>16</v>
      </c>
      <c r="J46" s="8" t="s">
        <v>16</v>
      </c>
      <c r="K46" s="8" t="s">
        <v>16</v>
      </c>
      <c r="L46" s="18">
        <v>1.9107099999999999</v>
      </c>
      <c r="M46" s="18">
        <v>1.77E-2</v>
      </c>
      <c r="N46" s="25">
        <v>47.700040000000001</v>
      </c>
      <c r="O46" s="18">
        <v>2.7549999999999999</v>
      </c>
      <c r="P46" s="18">
        <v>0.26300000000000001</v>
      </c>
      <c r="Q46" s="7">
        <f t="shared" si="1"/>
        <v>0.99245283018867925</v>
      </c>
      <c r="R46" s="54">
        <f t="shared" si="2"/>
        <v>2.7549999999999999</v>
      </c>
      <c r="S46" s="6">
        <f t="shared" si="5"/>
        <v>2.7549999999999999</v>
      </c>
      <c r="T46" s="55">
        <f t="shared" si="0"/>
        <v>0.26500000000000001</v>
      </c>
      <c r="U46" s="8" t="s">
        <v>16</v>
      </c>
      <c r="V46" s="8" t="s">
        <v>16</v>
      </c>
      <c r="W46" s="8" t="s">
        <v>16</v>
      </c>
      <c r="X46" s="4">
        <v>1.42469</v>
      </c>
      <c r="Y46" s="4">
        <v>5.0229999999999997E-2</v>
      </c>
      <c r="Z46" s="4">
        <v>52.962150000000001</v>
      </c>
      <c r="AA46" s="4">
        <v>2.7549999999999999</v>
      </c>
      <c r="AB46" s="4">
        <v>0.26479999999999998</v>
      </c>
      <c r="AC46" s="7">
        <f t="shared" si="3"/>
        <v>0.99924528301886784</v>
      </c>
      <c r="AD46" s="57" t="s">
        <v>16</v>
      </c>
      <c r="AE46" s="8" t="s">
        <v>16</v>
      </c>
      <c r="AF46" s="8" t="s">
        <v>16</v>
      </c>
      <c r="AG46" s="7">
        <v>2.75928</v>
      </c>
      <c r="AH46" s="7">
        <v>8.8770000000000002E-2</v>
      </c>
      <c r="AI46" s="7">
        <v>1.2617100000000001</v>
      </c>
      <c r="AJ46" s="8">
        <v>0.26719999999999999</v>
      </c>
      <c r="AK46" s="8">
        <f t="shared" si="4"/>
        <v>1.0083018867924527</v>
      </c>
      <c r="AL46" s="8">
        <v>35.01</v>
      </c>
      <c r="AM46" s="8">
        <v>27.2</v>
      </c>
      <c r="AN46" s="8">
        <v>37.549999999999997</v>
      </c>
      <c r="AO46" s="8">
        <v>2.2400000000000002</v>
      </c>
      <c r="AP46" s="9">
        <v>1.2210000000000001E-3</v>
      </c>
      <c r="AQ46" s="8" t="s">
        <v>16</v>
      </c>
      <c r="AR46" s="8" t="s">
        <v>16</v>
      </c>
      <c r="AS46" s="8" t="s">
        <v>16</v>
      </c>
      <c r="AT46" s="4"/>
      <c r="AU46" s="4"/>
      <c r="AV46" s="4"/>
      <c r="AW46" s="4"/>
      <c r="AX46" s="4"/>
      <c r="AY46" s="8" t="s">
        <v>16</v>
      </c>
      <c r="AZ46" s="8" t="s">
        <v>16</v>
      </c>
      <c r="BA46" s="8" t="s">
        <v>16</v>
      </c>
      <c r="BB46" s="4"/>
      <c r="BC46" s="4"/>
      <c r="BD46" s="4"/>
      <c r="BE46" s="4"/>
      <c r="BF46" s="4"/>
      <c r="BG46" s="8" t="s">
        <v>16</v>
      </c>
      <c r="BH46" s="8" t="s">
        <v>16</v>
      </c>
      <c r="BI46" s="8" t="s">
        <v>16</v>
      </c>
      <c r="BJ46" s="4"/>
      <c r="BK46" s="4"/>
      <c r="BL46" s="4"/>
      <c r="BM46" s="4"/>
      <c r="BN46" s="4"/>
      <c r="BO46" s="4"/>
      <c r="BP46" s="4"/>
      <c r="BQ46" s="4"/>
      <c r="BR46" s="9"/>
    </row>
    <row r="47" spans="1:74" x14ac:dyDescent="0.25">
      <c r="A47" s="17" t="s">
        <v>42</v>
      </c>
      <c r="B47" s="6">
        <v>1</v>
      </c>
      <c r="C47" s="6" t="s">
        <v>37</v>
      </c>
      <c r="D47" s="7">
        <v>2000</v>
      </c>
      <c r="E47" s="7" t="s">
        <v>47</v>
      </c>
      <c r="F47" s="4" t="s">
        <v>34</v>
      </c>
      <c r="G47" s="16"/>
      <c r="H47" s="6" t="s">
        <v>27</v>
      </c>
      <c r="I47" s="8" t="s">
        <v>16</v>
      </c>
      <c r="J47" s="8" t="s">
        <v>16</v>
      </c>
      <c r="K47" s="8" t="s">
        <v>16</v>
      </c>
      <c r="L47" s="16">
        <v>6.4862000000000002</v>
      </c>
      <c r="M47" s="18">
        <v>2.7650000000000001E-2</v>
      </c>
      <c r="N47" s="18">
        <v>46.299990000000001</v>
      </c>
      <c r="O47" s="18">
        <v>7.766</v>
      </c>
      <c r="P47" s="18">
        <v>1.141</v>
      </c>
      <c r="Q47" s="7">
        <f t="shared" si="1"/>
        <v>0.99825021872265962</v>
      </c>
      <c r="R47" s="54">
        <f t="shared" si="2"/>
        <v>7.7705000000000002</v>
      </c>
      <c r="S47" s="6">
        <f t="shared" si="5"/>
        <v>7.7705000000000002</v>
      </c>
      <c r="T47" s="55">
        <f t="shared" si="0"/>
        <v>1.143</v>
      </c>
      <c r="U47" s="8" t="s">
        <v>16</v>
      </c>
      <c r="V47" s="8" t="s">
        <v>16</v>
      </c>
      <c r="W47" s="8" t="s">
        <v>16</v>
      </c>
      <c r="X47" s="4">
        <v>5.4010699999999998</v>
      </c>
      <c r="Y47" s="4">
        <v>9.6329999999999999E-2</v>
      </c>
      <c r="Z47" s="4">
        <v>49.284439999999996</v>
      </c>
      <c r="AA47" s="4">
        <v>7.7750000000000004</v>
      </c>
      <c r="AB47" s="4">
        <v>1.1419999999999999</v>
      </c>
      <c r="AC47" s="7">
        <f t="shared" si="3"/>
        <v>0.9991251093613297</v>
      </c>
      <c r="AD47" s="57" t="s">
        <v>16</v>
      </c>
      <c r="AE47" s="8" t="s">
        <v>16</v>
      </c>
      <c r="AF47" s="8" t="s">
        <v>16</v>
      </c>
      <c r="AG47" s="7">
        <v>7.7750000000000004</v>
      </c>
      <c r="AH47" s="7">
        <v>0.1023</v>
      </c>
      <c r="AI47" s="7">
        <v>-2.3580999999999999</v>
      </c>
      <c r="AJ47" s="8">
        <v>1.1459999999999999</v>
      </c>
      <c r="AK47" s="8">
        <f t="shared" si="4"/>
        <v>1.0026246719160103</v>
      </c>
      <c r="AL47" s="8">
        <v>26.91</v>
      </c>
      <c r="AM47" s="8">
        <v>20.14</v>
      </c>
      <c r="AN47" s="8">
        <v>23.6</v>
      </c>
      <c r="AO47" s="8">
        <v>5.375</v>
      </c>
      <c r="AP47" s="9">
        <v>0.1071</v>
      </c>
      <c r="AQ47" s="8" t="s">
        <v>16</v>
      </c>
      <c r="AR47" s="8" t="s">
        <v>16</v>
      </c>
      <c r="AS47" s="8" t="s">
        <v>16</v>
      </c>
      <c r="AT47" s="4"/>
      <c r="AU47" s="4"/>
      <c r="AV47" s="4"/>
      <c r="AW47" s="4"/>
      <c r="AX47" s="4"/>
      <c r="AY47" s="8" t="s">
        <v>16</v>
      </c>
      <c r="AZ47" s="8" t="s">
        <v>16</v>
      </c>
      <c r="BA47" s="8" t="s">
        <v>16</v>
      </c>
      <c r="BB47" s="4"/>
      <c r="BC47" s="4"/>
      <c r="BD47" s="4"/>
      <c r="BE47" s="4"/>
      <c r="BF47" s="4"/>
      <c r="BG47" s="8" t="s">
        <v>16</v>
      </c>
      <c r="BH47" s="8" t="s">
        <v>16</v>
      </c>
      <c r="BI47" s="8" t="s">
        <v>16</v>
      </c>
      <c r="BJ47" s="4"/>
      <c r="BK47" s="4"/>
      <c r="BL47" s="4"/>
      <c r="BM47" s="4"/>
      <c r="BN47" s="4"/>
      <c r="BO47" s="4"/>
      <c r="BP47" s="4"/>
      <c r="BQ47" s="4"/>
      <c r="BR47" s="9"/>
    </row>
    <row r="48" spans="1:74" x14ac:dyDescent="0.25">
      <c r="A48" s="17" t="s">
        <v>42</v>
      </c>
      <c r="B48" s="6">
        <v>1</v>
      </c>
      <c r="C48" s="6" t="s">
        <v>37</v>
      </c>
      <c r="D48" s="7">
        <v>2001</v>
      </c>
      <c r="E48" s="7" t="s">
        <v>38</v>
      </c>
      <c r="F48" s="4" t="s">
        <v>34</v>
      </c>
      <c r="G48" s="16"/>
      <c r="H48" s="6" t="s">
        <v>27</v>
      </c>
      <c r="I48" s="8" t="s">
        <v>16</v>
      </c>
      <c r="J48" s="8" t="s">
        <v>16</v>
      </c>
      <c r="K48" s="8" t="s">
        <v>16</v>
      </c>
      <c r="L48" s="16">
        <v>2.6321300000000001</v>
      </c>
      <c r="M48" s="18">
        <v>8.8260000000000005E-2</v>
      </c>
      <c r="N48" s="18">
        <v>49.2</v>
      </c>
      <c r="O48" s="18">
        <v>6.9749999999999996</v>
      </c>
      <c r="P48" s="18">
        <v>0.38319999999999999</v>
      </c>
      <c r="Q48" s="7">
        <f t="shared" si="1"/>
        <v>0.95347101268972378</v>
      </c>
      <c r="R48" s="54">
        <f t="shared" si="2"/>
        <v>6.984</v>
      </c>
      <c r="S48" s="6">
        <f t="shared" si="5"/>
        <v>6.984</v>
      </c>
      <c r="T48" s="55">
        <f t="shared" si="0"/>
        <v>0.40189999999999998</v>
      </c>
      <c r="U48" s="8" t="s">
        <v>16</v>
      </c>
      <c r="V48" s="8" t="s">
        <v>16</v>
      </c>
      <c r="W48" s="8" t="s">
        <v>16</v>
      </c>
      <c r="X48" s="4">
        <v>1.4111499999999999</v>
      </c>
      <c r="Y48" s="4">
        <v>0.18148</v>
      </c>
      <c r="Z48" s="4">
        <v>61.51811</v>
      </c>
      <c r="AA48" s="4">
        <v>6.9930000000000003</v>
      </c>
      <c r="AB48" s="4">
        <v>0.40210000000000001</v>
      </c>
      <c r="AC48" s="7">
        <f t="shared" si="3"/>
        <v>1.0004976362279174</v>
      </c>
      <c r="AD48" s="57" t="s">
        <v>16</v>
      </c>
      <c r="AE48" s="8" t="s">
        <v>16</v>
      </c>
      <c r="AF48" s="8" t="s">
        <v>16</v>
      </c>
      <c r="AG48" s="7">
        <v>7.0880000000000001</v>
      </c>
      <c r="AH48" s="7">
        <v>5.944E-2</v>
      </c>
      <c r="AI48" s="7">
        <v>2.8566600000000002</v>
      </c>
      <c r="AJ48" s="8">
        <v>0.4204</v>
      </c>
      <c r="AK48" s="8">
        <f t="shared" si="4"/>
        <v>1.0460313510823589</v>
      </c>
      <c r="AL48" s="8">
        <v>53.25</v>
      </c>
      <c r="AM48" s="8">
        <v>41.59</v>
      </c>
      <c r="AN48" s="8">
        <v>34.799999999999997</v>
      </c>
      <c r="AO48" s="8">
        <v>5.79</v>
      </c>
      <c r="AP48" s="9">
        <v>4.884E-5</v>
      </c>
      <c r="AQ48" s="8"/>
      <c r="AR48" s="8"/>
      <c r="AS48" s="8"/>
      <c r="AT48" s="4"/>
      <c r="AU48" s="4"/>
      <c r="AV48" s="4"/>
      <c r="AW48" s="4"/>
      <c r="AX48" s="4"/>
      <c r="AY48" s="8"/>
      <c r="AZ48" s="8"/>
      <c r="BA48" s="8"/>
      <c r="BB48" s="4"/>
      <c r="BC48" s="4"/>
      <c r="BD48" s="4"/>
      <c r="BE48" s="4"/>
      <c r="BF48" s="4"/>
      <c r="BG48" s="8"/>
      <c r="BH48" s="8"/>
      <c r="BI48" s="8"/>
      <c r="BJ48" s="4"/>
      <c r="BK48" s="4"/>
      <c r="BL48" s="4"/>
      <c r="BM48" s="4"/>
      <c r="BN48" s="4"/>
      <c r="BO48" s="4"/>
      <c r="BP48" s="4"/>
      <c r="BQ48" s="4"/>
      <c r="BR48" s="9"/>
    </row>
    <row r="49" spans="1:70" x14ac:dyDescent="0.25">
      <c r="A49" s="17" t="s">
        <v>42</v>
      </c>
      <c r="B49" s="6">
        <v>1</v>
      </c>
      <c r="C49" s="6" t="s">
        <v>37</v>
      </c>
      <c r="D49" s="7">
        <v>2002</v>
      </c>
      <c r="E49" s="7" t="s">
        <v>39</v>
      </c>
      <c r="F49" s="4" t="s">
        <v>34</v>
      </c>
      <c r="G49" s="16"/>
      <c r="H49" s="6" t="s">
        <v>27</v>
      </c>
      <c r="I49" s="8" t="s">
        <v>16</v>
      </c>
      <c r="J49" s="8" t="s">
        <v>16</v>
      </c>
      <c r="K49" s="8" t="s">
        <v>16</v>
      </c>
      <c r="L49" s="32" t="s">
        <v>70</v>
      </c>
      <c r="M49" s="18"/>
      <c r="N49" s="18"/>
      <c r="O49" s="18"/>
      <c r="P49" s="18"/>
      <c r="Q49" s="7"/>
      <c r="R49" s="54">
        <f t="shared" si="2"/>
        <v>0</v>
      </c>
      <c r="S49" s="6"/>
      <c r="T49" s="55"/>
      <c r="U49" s="8" t="s">
        <v>16</v>
      </c>
      <c r="V49" s="8" t="s">
        <v>16</v>
      </c>
      <c r="W49" s="8" t="s">
        <v>16</v>
      </c>
      <c r="X49" s="32" t="s">
        <v>70</v>
      </c>
      <c r="Y49" s="4"/>
      <c r="Z49" s="4"/>
      <c r="AA49" s="4"/>
      <c r="AB49" s="4"/>
      <c r="AC49" s="7" t="e">
        <f t="shared" si="3"/>
        <v>#DIV/0!</v>
      </c>
      <c r="AD49" s="57" t="s">
        <v>16</v>
      </c>
      <c r="AE49" s="8" t="s">
        <v>16</v>
      </c>
      <c r="AF49" s="8" t="s">
        <v>16</v>
      </c>
      <c r="AG49" s="4" t="s">
        <v>69</v>
      </c>
      <c r="AH49" s="26"/>
      <c r="AI49" s="26"/>
      <c r="AJ49" s="8"/>
      <c r="AK49" s="8" t="e">
        <f t="shared" si="4"/>
        <v>#DIV/0!</v>
      </c>
      <c r="AL49" s="8"/>
      <c r="AM49" s="8"/>
      <c r="AN49" s="8">
        <v>17</v>
      </c>
      <c r="AO49" s="8">
        <v>6.5</v>
      </c>
      <c r="AP49" s="9">
        <v>0.14019999999999999</v>
      </c>
      <c r="AQ49" s="8" t="s">
        <v>16</v>
      </c>
      <c r="AR49" s="8" t="s">
        <v>16</v>
      </c>
      <c r="AS49" s="8" t="s">
        <v>16</v>
      </c>
      <c r="AT49" s="4"/>
      <c r="AU49" s="4"/>
      <c r="AV49" s="4"/>
      <c r="AW49" s="4"/>
      <c r="AX49" s="4"/>
      <c r="AY49" s="8" t="s">
        <v>16</v>
      </c>
      <c r="AZ49" s="8" t="s">
        <v>16</v>
      </c>
      <c r="BA49" s="8" t="s">
        <v>16</v>
      </c>
      <c r="BB49" s="4"/>
      <c r="BC49" s="4"/>
      <c r="BD49" s="4"/>
      <c r="BE49" s="4"/>
      <c r="BF49" s="4"/>
      <c r="BG49" s="8" t="s">
        <v>16</v>
      </c>
      <c r="BH49" s="8" t="s">
        <v>16</v>
      </c>
      <c r="BI49" s="8" t="s">
        <v>16</v>
      </c>
      <c r="BJ49" s="4"/>
      <c r="BK49" s="4"/>
      <c r="BL49" s="4"/>
      <c r="BM49" s="4"/>
      <c r="BN49" s="4"/>
      <c r="BO49" s="4"/>
      <c r="BP49" s="4"/>
      <c r="BQ49" s="4"/>
      <c r="BR49" s="9"/>
    </row>
    <row r="50" spans="1:70" x14ac:dyDescent="0.25">
      <c r="A50" s="17" t="s">
        <v>42</v>
      </c>
      <c r="B50" s="6">
        <v>1</v>
      </c>
      <c r="C50" s="6" t="s">
        <v>37</v>
      </c>
      <c r="D50" s="7">
        <v>2003</v>
      </c>
      <c r="E50" s="7" t="s">
        <v>47</v>
      </c>
      <c r="F50" s="4" t="s">
        <v>34</v>
      </c>
      <c r="G50" s="16"/>
      <c r="H50" s="6" t="s">
        <v>27</v>
      </c>
      <c r="I50" s="8" t="s">
        <v>16</v>
      </c>
      <c r="J50" s="8" t="s">
        <v>16</v>
      </c>
      <c r="K50" s="8" t="s">
        <v>16</v>
      </c>
      <c r="L50" s="18">
        <v>3.5255100000000001</v>
      </c>
      <c r="M50" s="18">
        <v>0.11465</v>
      </c>
      <c r="N50" s="18">
        <v>31.677769999999999</v>
      </c>
      <c r="O50" s="18">
        <v>7.157</v>
      </c>
      <c r="P50" s="18">
        <v>0.44669999999999999</v>
      </c>
      <c r="Q50" s="7">
        <f t="shared" si="1"/>
        <v>0.99970160387914953</v>
      </c>
      <c r="R50" s="54">
        <f t="shared" si="2"/>
        <v>7.1609999999999996</v>
      </c>
      <c r="S50" s="6">
        <f t="shared" si="5"/>
        <v>7.1609999999999996</v>
      </c>
      <c r="T50" s="55">
        <f t="shared" ref="T50:T68" si="6">AVERAGE(P50,AB50,AJ50)</f>
        <v>0.44683333333333336</v>
      </c>
      <c r="U50" s="8" t="s">
        <v>16</v>
      </c>
      <c r="V50" s="8" t="s">
        <v>16</v>
      </c>
      <c r="W50" s="8" t="s">
        <v>16</v>
      </c>
      <c r="X50" s="4">
        <v>2.8672</v>
      </c>
      <c r="Y50" s="4">
        <v>0.19009999999999999</v>
      </c>
      <c r="Z50" s="4">
        <v>45.205399999999997</v>
      </c>
      <c r="AA50" s="4">
        <v>7.165</v>
      </c>
      <c r="AB50" s="4">
        <v>0.44600000000000001</v>
      </c>
      <c r="AC50" s="7">
        <f t="shared" si="3"/>
        <v>0.99813502424468481</v>
      </c>
      <c r="AD50" s="57" t="s">
        <v>16</v>
      </c>
      <c r="AE50" s="8" t="s">
        <v>16</v>
      </c>
      <c r="AF50" s="8" t="s">
        <v>16</v>
      </c>
      <c r="AG50" s="7">
        <v>7.1878299999999999</v>
      </c>
      <c r="AH50" s="7">
        <v>0.1045</v>
      </c>
      <c r="AI50" s="7">
        <v>2.67699</v>
      </c>
      <c r="AJ50" s="8">
        <v>0.44779999999999998</v>
      </c>
      <c r="AK50" s="8">
        <f t="shared" si="4"/>
        <v>1.0021633718761656</v>
      </c>
      <c r="AL50" s="8">
        <v>31.34</v>
      </c>
      <c r="AM50" s="8">
        <v>24.71</v>
      </c>
      <c r="AN50" s="8">
        <v>31.3</v>
      </c>
      <c r="AO50" s="8">
        <v>6.2350000000000003</v>
      </c>
      <c r="AP50" s="9">
        <v>4.884E-5</v>
      </c>
      <c r="AQ50" s="8" t="s">
        <v>16</v>
      </c>
      <c r="AR50" s="8" t="s">
        <v>16</v>
      </c>
      <c r="AS50" s="8" t="s">
        <v>16</v>
      </c>
      <c r="AT50" s="4"/>
      <c r="AU50" s="4"/>
      <c r="AV50" s="4"/>
      <c r="AW50" s="4"/>
      <c r="AX50" s="4"/>
      <c r="AY50" s="8" t="s">
        <v>16</v>
      </c>
      <c r="AZ50" s="8" t="s">
        <v>16</v>
      </c>
      <c r="BA50" s="8" t="s">
        <v>16</v>
      </c>
      <c r="BB50" s="4"/>
      <c r="BC50" s="4"/>
      <c r="BD50" s="4"/>
      <c r="BE50" s="4"/>
      <c r="BF50" s="4"/>
      <c r="BG50" s="8" t="s">
        <v>16</v>
      </c>
      <c r="BH50" s="8" t="s">
        <v>16</v>
      </c>
      <c r="BI50" s="8" t="s">
        <v>16</v>
      </c>
      <c r="BJ50" s="4"/>
      <c r="BK50" s="4"/>
      <c r="BL50" s="4"/>
      <c r="BM50" s="4"/>
      <c r="BN50" s="4"/>
      <c r="BO50" s="4"/>
      <c r="BP50" s="4"/>
      <c r="BQ50" s="4"/>
      <c r="BR50" s="9"/>
    </row>
    <row r="51" spans="1:70" x14ac:dyDescent="0.25">
      <c r="A51" s="17" t="s">
        <v>42</v>
      </c>
      <c r="B51" s="6">
        <v>1</v>
      </c>
      <c r="C51" s="6" t="s">
        <v>37</v>
      </c>
      <c r="D51" s="7">
        <v>2004</v>
      </c>
      <c r="E51" s="7" t="s">
        <v>58</v>
      </c>
      <c r="F51" s="4" t="s">
        <v>34</v>
      </c>
      <c r="G51" s="16"/>
      <c r="H51" s="6" t="s">
        <v>27</v>
      </c>
      <c r="I51" s="39">
        <v>2</v>
      </c>
      <c r="J51" s="39">
        <v>0.03</v>
      </c>
      <c r="K51" s="39">
        <v>30</v>
      </c>
      <c r="L51" s="43">
        <v>1.6866000000000001</v>
      </c>
      <c r="M51" s="43">
        <v>8.5300000000000001E-2</v>
      </c>
      <c r="N51" s="43">
        <v>25.4556</v>
      </c>
      <c r="O51" s="44">
        <v>2.7719999999999998</v>
      </c>
      <c r="P51" s="44">
        <v>0.34100000000000003</v>
      </c>
      <c r="Q51" s="7">
        <f t="shared" si="1"/>
        <v>0.99824355971896972</v>
      </c>
      <c r="R51" s="54">
        <f t="shared" si="2"/>
        <v>2.7719999999999998</v>
      </c>
      <c r="S51" s="6">
        <f t="shared" si="5"/>
        <v>2.7719999999999998</v>
      </c>
      <c r="T51" s="55">
        <f t="shared" si="6"/>
        <v>0.34159999999999996</v>
      </c>
      <c r="U51" s="8" t="s">
        <v>16</v>
      </c>
      <c r="V51" s="8" t="s">
        <v>16</v>
      </c>
      <c r="W51" s="8" t="s">
        <v>16</v>
      </c>
      <c r="X51" s="4">
        <v>1.6868099999999999</v>
      </c>
      <c r="Y51" s="4">
        <v>8.5269999999999999E-2</v>
      </c>
      <c r="Z51" s="4">
        <v>25.45825</v>
      </c>
      <c r="AA51" s="4">
        <v>2.7719999999999998</v>
      </c>
      <c r="AB51" s="4">
        <v>0.34100000000000003</v>
      </c>
      <c r="AC51" s="7">
        <f t="shared" si="3"/>
        <v>0.99824355971896972</v>
      </c>
      <c r="AD51" s="57" t="s">
        <v>16</v>
      </c>
      <c r="AE51" s="8" t="s">
        <v>16</v>
      </c>
      <c r="AF51" s="8" t="s">
        <v>16</v>
      </c>
      <c r="AG51" s="7">
        <v>2.7727599999999999</v>
      </c>
      <c r="AH51" s="7">
        <v>0.13450999999999999</v>
      </c>
      <c r="AI51" s="7">
        <v>-5.7165699999999999</v>
      </c>
      <c r="AJ51" s="8">
        <v>0.34279999999999999</v>
      </c>
      <c r="AK51" s="8">
        <f t="shared" si="4"/>
        <v>1.003512880562061</v>
      </c>
      <c r="AL51" s="8">
        <v>16.55</v>
      </c>
      <c r="AM51" s="8">
        <v>11.4</v>
      </c>
      <c r="AN51" s="8">
        <v>18.149999999999999</v>
      </c>
      <c r="AO51" s="8">
        <v>2.1949999999999998</v>
      </c>
      <c r="AP51" s="9">
        <v>0.1071</v>
      </c>
      <c r="AQ51" s="8" t="s">
        <v>16</v>
      </c>
      <c r="AR51" s="8" t="s">
        <v>16</v>
      </c>
      <c r="AS51" s="8" t="s">
        <v>16</v>
      </c>
      <c r="AT51" s="4"/>
      <c r="AU51" s="4"/>
      <c r="AV51" s="4"/>
      <c r="AW51" s="4"/>
      <c r="AX51" s="4"/>
      <c r="AY51" s="8" t="s">
        <v>16</v>
      </c>
      <c r="AZ51" s="8" t="s">
        <v>16</v>
      </c>
      <c r="BA51" s="8" t="s">
        <v>16</v>
      </c>
      <c r="BB51" s="4"/>
      <c r="BC51" s="4"/>
      <c r="BD51" s="4"/>
      <c r="BE51" s="4"/>
      <c r="BF51" s="4"/>
      <c r="BG51" s="8" t="s">
        <v>16</v>
      </c>
      <c r="BH51" s="8" t="s">
        <v>16</v>
      </c>
      <c r="BI51" s="8" t="s">
        <v>16</v>
      </c>
      <c r="BJ51" s="4"/>
      <c r="BK51" s="4"/>
      <c r="BL51" s="4"/>
      <c r="BM51" s="4"/>
      <c r="BN51" s="4"/>
      <c r="BO51" s="4"/>
      <c r="BP51" s="4"/>
      <c r="BQ51" s="4"/>
      <c r="BR51" s="9"/>
    </row>
    <row r="52" spans="1:70" x14ac:dyDescent="0.25">
      <c r="A52" s="17" t="s">
        <v>42</v>
      </c>
      <c r="B52" s="6">
        <v>1</v>
      </c>
      <c r="C52" s="6" t="s">
        <v>37</v>
      </c>
      <c r="D52" s="7">
        <v>2005</v>
      </c>
      <c r="E52" s="7" t="s">
        <v>47</v>
      </c>
      <c r="F52" s="4" t="s">
        <v>34</v>
      </c>
      <c r="G52" s="16"/>
      <c r="H52" s="6" t="s">
        <v>27</v>
      </c>
      <c r="I52" s="8" t="s">
        <v>16</v>
      </c>
      <c r="J52" s="8" t="s">
        <v>16</v>
      </c>
      <c r="K52" s="8" t="s">
        <v>16</v>
      </c>
      <c r="L52" s="18">
        <v>5.7255599999999998</v>
      </c>
      <c r="M52" s="18">
        <v>9.2929999999999999E-2</v>
      </c>
      <c r="N52" s="18">
        <v>20.171309999999998</v>
      </c>
      <c r="O52" s="18">
        <v>7.6</v>
      </c>
      <c r="P52" s="18">
        <v>0.22919999999999999</v>
      </c>
      <c r="Q52" s="7">
        <f t="shared" si="1"/>
        <v>0.98369098712446357</v>
      </c>
      <c r="R52" s="54">
        <f t="shared" si="2"/>
        <v>7.601</v>
      </c>
      <c r="S52" s="6">
        <f t="shared" si="5"/>
        <v>7.601</v>
      </c>
      <c r="T52" s="55">
        <f t="shared" si="6"/>
        <v>0.23299999999999998</v>
      </c>
      <c r="U52" s="8" t="s">
        <v>16</v>
      </c>
      <c r="V52" s="8" t="s">
        <v>16</v>
      </c>
      <c r="W52" s="8" t="s">
        <v>16</v>
      </c>
      <c r="X52" s="4">
        <v>5.2080000000000002</v>
      </c>
      <c r="Y52" s="4">
        <v>0.17929999999999999</v>
      </c>
      <c r="Z52" s="4">
        <v>26.700900000000001</v>
      </c>
      <c r="AA52" s="4">
        <v>7.6020000000000003</v>
      </c>
      <c r="AB52" s="4">
        <v>0.2326</v>
      </c>
      <c r="AC52" s="7">
        <f t="shared" si="3"/>
        <v>0.99828326180257521</v>
      </c>
      <c r="AD52" s="57" t="s">
        <v>16</v>
      </c>
      <c r="AE52" s="8" t="s">
        <v>16</v>
      </c>
      <c r="AF52" s="8" t="s">
        <v>16</v>
      </c>
      <c r="AG52" s="7">
        <v>7.6063999999999998</v>
      </c>
      <c r="AH52" s="7">
        <v>0.15162999999999999</v>
      </c>
      <c r="AI52" s="7">
        <v>-3.8898999999999999</v>
      </c>
      <c r="AJ52" s="8">
        <v>0.23719999999999999</v>
      </c>
      <c r="AK52" s="8">
        <f t="shared" si="4"/>
        <v>1.0180257510729613</v>
      </c>
      <c r="AL52" s="8">
        <v>15.87</v>
      </c>
      <c r="AM52" s="8">
        <v>11.3</v>
      </c>
      <c r="AN52" s="8">
        <v>17.14</v>
      </c>
      <c r="AO52" s="8">
        <v>7.085</v>
      </c>
      <c r="AP52" s="9">
        <v>3.0529999999999999E-4</v>
      </c>
      <c r="AQ52" s="8" t="s">
        <v>16</v>
      </c>
      <c r="AR52" s="8" t="s">
        <v>16</v>
      </c>
      <c r="AS52" s="8" t="s">
        <v>16</v>
      </c>
      <c r="AT52" s="4"/>
      <c r="AU52" s="4"/>
      <c r="AV52" s="4"/>
      <c r="AW52" s="4"/>
      <c r="AX52" s="4"/>
      <c r="AY52" s="8" t="s">
        <v>16</v>
      </c>
      <c r="AZ52" s="8" t="s">
        <v>16</v>
      </c>
      <c r="BA52" s="8" t="s">
        <v>16</v>
      </c>
      <c r="BB52" s="4"/>
      <c r="BC52" s="4"/>
      <c r="BD52" s="4"/>
      <c r="BE52" s="4"/>
      <c r="BF52" s="4"/>
      <c r="BG52" s="8" t="s">
        <v>16</v>
      </c>
      <c r="BH52" s="8" t="s">
        <v>16</v>
      </c>
      <c r="BI52" s="8" t="s">
        <v>16</v>
      </c>
      <c r="BJ52" s="4"/>
      <c r="BK52" s="4"/>
      <c r="BL52" s="4"/>
      <c r="BM52" s="4"/>
      <c r="BN52" s="4"/>
      <c r="BO52" s="4"/>
      <c r="BP52" s="4"/>
      <c r="BQ52" s="4"/>
      <c r="BR52" s="9"/>
    </row>
    <row r="53" spans="1:70" x14ac:dyDescent="0.25">
      <c r="A53" s="17" t="s">
        <v>42</v>
      </c>
      <c r="B53" s="6">
        <v>1</v>
      </c>
      <c r="C53" s="6" t="s">
        <v>37</v>
      </c>
      <c r="D53" s="7">
        <v>2006</v>
      </c>
      <c r="E53" s="7" t="s">
        <v>40</v>
      </c>
      <c r="F53" s="4" t="s">
        <v>34</v>
      </c>
      <c r="G53" s="16"/>
      <c r="H53" s="6" t="s">
        <v>27</v>
      </c>
      <c r="I53" s="8" t="s">
        <v>16</v>
      </c>
      <c r="J53" s="8" t="s">
        <v>16</v>
      </c>
      <c r="K53" s="8" t="s">
        <v>16</v>
      </c>
      <c r="L53" s="18">
        <v>-1.6230100000000001</v>
      </c>
      <c r="M53" s="18">
        <v>0.18748999999999999</v>
      </c>
      <c r="N53" s="18">
        <v>19.847989999999999</v>
      </c>
      <c r="O53" s="18">
        <v>2.0979999999999999</v>
      </c>
      <c r="P53" s="18">
        <v>0.23</v>
      </c>
      <c r="Q53" s="7">
        <f t="shared" si="1"/>
        <v>1.0127697049757816</v>
      </c>
      <c r="R53" s="54">
        <f t="shared" si="2"/>
        <v>2.0979999999999999</v>
      </c>
      <c r="S53" s="6">
        <f t="shared" si="5"/>
        <v>2.0979999999999999</v>
      </c>
      <c r="T53" s="55">
        <f t="shared" si="6"/>
        <v>0.2271</v>
      </c>
      <c r="U53" s="8" t="s">
        <v>16</v>
      </c>
      <c r="V53" s="8" t="s">
        <v>16</v>
      </c>
      <c r="W53" s="8" t="s">
        <v>16</v>
      </c>
      <c r="X53" s="4">
        <v>-3.5259</v>
      </c>
      <c r="Y53" s="4">
        <v>0.45529999999999998</v>
      </c>
      <c r="Z53" s="4">
        <v>24.700500000000002</v>
      </c>
      <c r="AA53" s="4">
        <v>2.0979999999999999</v>
      </c>
      <c r="AB53" s="4">
        <v>0.2268</v>
      </c>
      <c r="AC53" s="7">
        <f t="shared" si="3"/>
        <v>0.99867899603698818</v>
      </c>
      <c r="AD53" s="57" t="s">
        <v>16</v>
      </c>
      <c r="AE53" s="8" t="s">
        <v>16</v>
      </c>
      <c r="AF53" s="8" t="s">
        <v>16</v>
      </c>
      <c r="AG53" s="7">
        <v>2.0992799999999998</v>
      </c>
      <c r="AH53" s="7">
        <v>0.19109000000000001</v>
      </c>
      <c r="AI53" s="7">
        <v>10.17353</v>
      </c>
      <c r="AJ53" s="8">
        <v>0.22450000000000001</v>
      </c>
      <c r="AK53" s="8">
        <f t="shared" si="4"/>
        <v>0.98855129898723038</v>
      </c>
      <c r="AL53" s="8">
        <v>25.85</v>
      </c>
      <c r="AM53" s="8">
        <v>22.22</v>
      </c>
      <c r="AN53" s="8">
        <v>27.5</v>
      </c>
      <c r="AO53" s="8">
        <v>1.4750000000000001</v>
      </c>
      <c r="AP53" s="9">
        <v>1.2210000000000001E-3</v>
      </c>
      <c r="AQ53" s="8"/>
      <c r="AR53" s="8"/>
      <c r="AS53" s="8"/>
      <c r="AT53" s="4"/>
      <c r="AU53" s="4"/>
      <c r="AV53" s="4"/>
      <c r="AW53" s="4"/>
      <c r="AX53" s="4"/>
      <c r="AY53" s="8"/>
      <c r="AZ53" s="8"/>
      <c r="BA53" s="8"/>
      <c r="BB53" s="4"/>
      <c r="BC53" s="4"/>
      <c r="BD53" s="4"/>
      <c r="BE53" s="4"/>
      <c r="BF53" s="4"/>
      <c r="BG53" s="8"/>
      <c r="BH53" s="8"/>
      <c r="BI53" s="8"/>
      <c r="BJ53" s="4"/>
      <c r="BK53" s="4"/>
      <c r="BL53" s="4"/>
      <c r="BM53" s="4"/>
      <c r="BN53" s="4"/>
      <c r="BO53" s="4"/>
      <c r="BP53" s="4"/>
      <c r="BQ53" s="4"/>
      <c r="BR53" s="9"/>
    </row>
    <row r="54" spans="1:70" x14ac:dyDescent="0.25">
      <c r="A54" s="17" t="s">
        <v>42</v>
      </c>
      <c r="B54" s="6">
        <v>1</v>
      </c>
      <c r="C54" s="6" t="s">
        <v>37</v>
      </c>
      <c r="D54" s="7">
        <v>2007</v>
      </c>
      <c r="E54" s="7" t="s">
        <v>47</v>
      </c>
      <c r="F54" s="4" t="s">
        <v>34</v>
      </c>
      <c r="G54" s="16"/>
      <c r="H54" s="6" t="s">
        <v>27</v>
      </c>
      <c r="I54" s="8" t="s">
        <v>16</v>
      </c>
      <c r="J54" s="8" t="s">
        <v>16</v>
      </c>
      <c r="K54" s="8" t="s">
        <v>16</v>
      </c>
      <c r="L54" s="18">
        <v>6.3646799999999999</v>
      </c>
      <c r="M54" s="18">
        <v>3.9390000000000001E-2</v>
      </c>
      <c r="N54" s="18">
        <v>44.652200000000001</v>
      </c>
      <c r="O54" s="18">
        <v>8.1229999999999993</v>
      </c>
      <c r="P54" s="18">
        <v>0.25319999999999998</v>
      </c>
      <c r="Q54" s="7">
        <f t="shared" si="1"/>
        <v>0.99450117831893159</v>
      </c>
      <c r="R54" s="54">
        <f t="shared" si="2"/>
        <v>8.1189999999999998</v>
      </c>
      <c r="S54" s="6">
        <f t="shared" si="5"/>
        <v>8.1189999999999998</v>
      </c>
      <c r="T54" s="55">
        <f t="shared" si="6"/>
        <v>0.25459999999999999</v>
      </c>
      <c r="U54" s="8" t="s">
        <v>16</v>
      </c>
      <c r="V54" s="8" t="s">
        <v>16</v>
      </c>
      <c r="W54" s="8" t="s">
        <v>16</v>
      </c>
      <c r="X54" s="4">
        <v>5.6634599999999997</v>
      </c>
      <c r="Y54" s="4">
        <v>0.10168000000000001</v>
      </c>
      <c r="Z54" s="4">
        <v>48.221890000000002</v>
      </c>
      <c r="AA54" s="4">
        <v>8.1150000000000002</v>
      </c>
      <c r="AB54" s="4">
        <v>0.255</v>
      </c>
      <c r="AC54" s="7">
        <f t="shared" si="3"/>
        <v>1.0015710919088767</v>
      </c>
      <c r="AD54" s="57" t="s">
        <v>16</v>
      </c>
      <c r="AE54" s="8" t="s">
        <v>16</v>
      </c>
      <c r="AF54" s="8" t="s">
        <v>16</v>
      </c>
      <c r="AG54" s="7">
        <v>8.17164</v>
      </c>
      <c r="AH54" s="7">
        <v>7.0970000000000005E-2</v>
      </c>
      <c r="AI54" s="7">
        <v>-11.95973</v>
      </c>
      <c r="AJ54" s="8">
        <v>0.25559999999999999</v>
      </c>
      <c r="AK54" s="8">
        <f t="shared" si="4"/>
        <v>1.0039277297721916</v>
      </c>
      <c r="AL54" s="8">
        <v>30.25</v>
      </c>
      <c r="AM54" s="8">
        <v>20.49</v>
      </c>
      <c r="AN54" s="8">
        <v>29.1</v>
      </c>
      <c r="AO54" s="8">
        <v>7.3049999999999997</v>
      </c>
      <c r="AP54" s="9">
        <v>4.884E-5</v>
      </c>
      <c r="AQ54" s="8" t="s">
        <v>16</v>
      </c>
      <c r="AR54" s="8" t="s">
        <v>16</v>
      </c>
      <c r="AS54" s="8" t="s">
        <v>16</v>
      </c>
      <c r="AT54" s="4"/>
      <c r="AU54" s="4"/>
      <c r="AV54" s="4"/>
      <c r="AW54" s="4"/>
      <c r="AX54" s="4"/>
      <c r="AY54" s="8" t="s">
        <v>16</v>
      </c>
      <c r="AZ54" s="8" t="s">
        <v>16</v>
      </c>
      <c r="BA54" s="8" t="s">
        <v>16</v>
      </c>
      <c r="BB54" s="4"/>
      <c r="BC54" s="4"/>
      <c r="BD54" s="4"/>
      <c r="BE54" s="4"/>
      <c r="BF54" s="4"/>
      <c r="BG54" s="8" t="s">
        <v>16</v>
      </c>
      <c r="BH54" s="8" t="s">
        <v>16</v>
      </c>
      <c r="BI54" s="8" t="s">
        <v>16</v>
      </c>
      <c r="BJ54" s="4"/>
      <c r="BK54" s="4"/>
      <c r="BL54" s="4"/>
      <c r="BM54" s="4"/>
      <c r="BN54" s="4"/>
      <c r="BO54" s="4"/>
      <c r="BP54" s="4"/>
      <c r="BQ54" s="4"/>
      <c r="BR54" s="9"/>
    </row>
    <row r="55" spans="1:70" x14ac:dyDescent="0.25">
      <c r="A55" s="17" t="s">
        <v>42</v>
      </c>
      <c r="B55" s="6">
        <v>1</v>
      </c>
      <c r="C55" s="6" t="s">
        <v>37</v>
      </c>
      <c r="D55" s="7">
        <v>2008</v>
      </c>
      <c r="E55" s="7" t="s">
        <v>59</v>
      </c>
      <c r="F55" s="4" t="s">
        <v>34</v>
      </c>
      <c r="G55" s="16"/>
      <c r="H55" s="6" t="s">
        <v>27</v>
      </c>
      <c r="I55" s="8" t="s">
        <v>16</v>
      </c>
      <c r="J55" s="8" t="s">
        <v>16</v>
      </c>
      <c r="K55" s="8" t="s">
        <v>16</v>
      </c>
      <c r="L55" s="18">
        <v>-0.75178999999999996</v>
      </c>
      <c r="M55" s="18">
        <v>0.33323999999999998</v>
      </c>
      <c r="N55" s="18">
        <v>22.53942</v>
      </c>
      <c r="O55" s="18">
        <v>6.7590000000000003</v>
      </c>
      <c r="P55" s="18">
        <v>0.49440000000000001</v>
      </c>
      <c r="Q55" s="7">
        <f t="shared" si="1"/>
        <v>1.0099414408279994</v>
      </c>
      <c r="R55" s="54">
        <f t="shared" si="2"/>
        <v>6.7584999999999997</v>
      </c>
      <c r="S55" s="6">
        <f t="shared" si="5"/>
        <v>6.7584999999999997</v>
      </c>
      <c r="T55" s="55">
        <f t="shared" si="6"/>
        <v>0.48953333333333338</v>
      </c>
      <c r="U55" s="8" t="s">
        <v>16</v>
      </c>
      <c r="V55" s="8" t="s">
        <v>16</v>
      </c>
      <c r="W55" s="8" t="s">
        <v>16</v>
      </c>
      <c r="X55" s="4">
        <v>-4.3814000000000002</v>
      </c>
      <c r="Y55" s="4">
        <v>0.79949999999999999</v>
      </c>
      <c r="Z55" s="4">
        <v>27.8659</v>
      </c>
      <c r="AA55" s="4">
        <v>6.758</v>
      </c>
      <c r="AB55" s="4">
        <v>0.48670000000000002</v>
      </c>
      <c r="AC55" s="7">
        <f t="shared" si="3"/>
        <v>0.99421217486041125</v>
      </c>
      <c r="AD55" s="57" t="s">
        <v>16</v>
      </c>
      <c r="AE55" s="8" t="s">
        <v>16</v>
      </c>
      <c r="AF55" s="8" t="s">
        <v>16</v>
      </c>
      <c r="AG55" s="7">
        <v>6.7655900000000004</v>
      </c>
      <c r="AH55" s="7">
        <v>0.15412000000000001</v>
      </c>
      <c r="AI55" s="7">
        <v>7.8976199999999999</v>
      </c>
      <c r="AJ55" s="8">
        <v>0.48749999999999999</v>
      </c>
      <c r="AK55" s="8">
        <f t="shared" si="4"/>
        <v>0.99584638431158912</v>
      </c>
      <c r="AL55" s="8">
        <v>27.34</v>
      </c>
      <c r="AM55" s="8">
        <v>22.84</v>
      </c>
      <c r="AN55" s="8">
        <v>15.95</v>
      </c>
      <c r="AO55" s="8">
        <v>4.5350000000000001</v>
      </c>
      <c r="AP55" s="9">
        <v>2.6459999999999999E-3</v>
      </c>
      <c r="AQ55" s="8" t="s">
        <v>16</v>
      </c>
      <c r="AR55" s="8" t="s">
        <v>16</v>
      </c>
      <c r="AS55" s="8" t="s">
        <v>16</v>
      </c>
      <c r="AT55" s="4"/>
      <c r="AU55" s="4"/>
      <c r="AV55" s="4"/>
      <c r="AW55" s="4"/>
      <c r="AX55" s="4"/>
      <c r="AY55" s="8" t="s">
        <v>16</v>
      </c>
      <c r="AZ55" s="8" t="s">
        <v>16</v>
      </c>
      <c r="BA55" s="8" t="s">
        <v>16</v>
      </c>
      <c r="BB55" s="4"/>
      <c r="BC55" s="4"/>
      <c r="BD55" s="4"/>
      <c r="BE55" s="4"/>
      <c r="BF55" s="4"/>
      <c r="BG55" s="8" t="s">
        <v>16</v>
      </c>
      <c r="BH55" s="8" t="s">
        <v>16</v>
      </c>
      <c r="BI55" s="8" t="s">
        <v>16</v>
      </c>
      <c r="BJ55" s="4"/>
      <c r="BK55" s="4"/>
      <c r="BL55" s="4"/>
      <c r="BM55" s="4"/>
      <c r="BN55" s="4"/>
      <c r="BO55" s="4"/>
      <c r="BP55" s="4"/>
      <c r="BQ55" s="4"/>
      <c r="BR55" s="9"/>
    </row>
    <row r="56" spans="1:70" x14ac:dyDescent="0.25">
      <c r="A56" s="17" t="s">
        <v>42</v>
      </c>
      <c r="B56" s="6">
        <v>1</v>
      </c>
      <c r="C56" s="6" t="s">
        <v>37</v>
      </c>
      <c r="D56" s="7">
        <v>2009</v>
      </c>
      <c r="E56" s="16" t="s">
        <v>60</v>
      </c>
      <c r="F56" s="4" t="s">
        <v>61</v>
      </c>
      <c r="G56" s="16"/>
      <c r="H56" s="6" t="s">
        <v>27</v>
      </c>
      <c r="I56" s="8" t="s">
        <v>16</v>
      </c>
      <c r="J56" s="8" t="s">
        <v>16</v>
      </c>
      <c r="K56" s="8" t="s">
        <v>16</v>
      </c>
      <c r="L56" s="18">
        <v>1.093591</v>
      </c>
      <c r="M56" s="18">
        <v>9.6010000000000002E-3</v>
      </c>
      <c r="N56" s="18">
        <v>72.364103999999998</v>
      </c>
      <c r="O56" s="18">
        <v>1.788</v>
      </c>
      <c r="P56" s="18">
        <v>0.1459</v>
      </c>
      <c r="Q56" s="7">
        <f t="shared" si="1"/>
        <v>1.0443808160343593</v>
      </c>
      <c r="R56" s="54">
        <f t="shared" si="2"/>
        <v>1.782</v>
      </c>
      <c r="S56" s="6">
        <f t="shared" si="5"/>
        <v>1.782</v>
      </c>
      <c r="T56" s="55">
        <f t="shared" si="6"/>
        <v>0.13970000000000002</v>
      </c>
      <c r="U56" s="8" t="s">
        <v>16</v>
      </c>
      <c r="V56" s="8" t="s">
        <v>16</v>
      </c>
      <c r="W56" s="8" t="s">
        <v>16</v>
      </c>
      <c r="X56" s="33">
        <v>0.93917600000000001</v>
      </c>
      <c r="Y56" s="33">
        <v>1.8674E-2</v>
      </c>
      <c r="Z56" s="33">
        <v>89.672954000000004</v>
      </c>
      <c r="AA56" s="4">
        <v>1.776</v>
      </c>
      <c r="AB56" s="4">
        <v>0.1381</v>
      </c>
      <c r="AC56" s="7">
        <f t="shared" si="3"/>
        <v>0.98854688618468134</v>
      </c>
      <c r="AD56" s="57" t="s">
        <v>16</v>
      </c>
      <c r="AE56" s="8" t="s">
        <v>16</v>
      </c>
      <c r="AF56" s="8" t="s">
        <v>16</v>
      </c>
      <c r="AG56" s="34">
        <v>1.8016799999999999</v>
      </c>
      <c r="AH56" s="34">
        <v>3.635E-2</v>
      </c>
      <c r="AI56" s="34">
        <v>-14.585000000000001</v>
      </c>
      <c r="AJ56" s="8">
        <v>0.1351</v>
      </c>
      <c r="AK56" s="8">
        <f t="shared" si="4"/>
        <v>0.96707229778095904</v>
      </c>
      <c r="AL56" s="8">
        <v>67.84</v>
      </c>
      <c r="AM56" s="8">
        <v>48.77</v>
      </c>
      <c r="AN56" s="8">
        <v>33.33</v>
      </c>
      <c r="AO56" s="8">
        <v>1.385</v>
      </c>
      <c r="AP56" s="9">
        <v>2.4420000000000003E-4</v>
      </c>
      <c r="AQ56" s="8" t="s">
        <v>16</v>
      </c>
      <c r="AR56" s="8" t="s">
        <v>16</v>
      </c>
      <c r="AS56" s="8" t="s">
        <v>16</v>
      </c>
      <c r="AT56" s="4"/>
      <c r="AU56" s="4"/>
      <c r="AV56" s="4"/>
      <c r="AW56" s="4"/>
      <c r="AX56" s="4"/>
      <c r="AY56" s="8"/>
      <c r="AZ56" s="8"/>
      <c r="BA56" s="8"/>
      <c r="BB56" s="4"/>
      <c r="BC56" s="4"/>
      <c r="BD56" s="4"/>
      <c r="BE56" s="4"/>
      <c r="BF56" s="4"/>
      <c r="BG56" s="8"/>
      <c r="BH56" s="8"/>
      <c r="BI56" s="8"/>
      <c r="BJ56" s="4"/>
      <c r="BK56" s="4"/>
      <c r="BL56" s="4"/>
      <c r="BM56" s="4"/>
      <c r="BN56" s="4"/>
      <c r="BO56" s="4"/>
      <c r="BP56" s="4"/>
      <c r="BQ56" s="4"/>
      <c r="BR56" s="9"/>
    </row>
    <row r="57" spans="1:70" x14ac:dyDescent="0.25">
      <c r="A57" s="17" t="s">
        <v>42</v>
      </c>
      <c r="B57" s="6">
        <v>1</v>
      </c>
      <c r="C57" s="6" t="s">
        <v>37</v>
      </c>
      <c r="D57" s="7">
        <v>2010</v>
      </c>
      <c r="E57" s="7" t="s">
        <v>47</v>
      </c>
      <c r="F57" s="4" t="s">
        <v>62</v>
      </c>
      <c r="G57" s="16"/>
      <c r="H57" s="6" t="s">
        <v>27</v>
      </c>
      <c r="I57" s="39">
        <v>2.2000000000000002</v>
      </c>
      <c r="J57" s="39">
        <v>0.19</v>
      </c>
      <c r="K57" s="39">
        <v>35</v>
      </c>
      <c r="L57" s="44">
        <v>4.0956999999999999</v>
      </c>
      <c r="M57" s="44">
        <v>0.16975999999999999</v>
      </c>
      <c r="N57" s="44">
        <v>28.098610000000001</v>
      </c>
      <c r="O57" s="44">
        <v>8.8659999999999997</v>
      </c>
      <c r="P57" s="44">
        <v>0.32640000000000002</v>
      </c>
      <c r="Q57" s="7">
        <f t="shared" si="1"/>
        <v>1.0503056955915477</v>
      </c>
      <c r="R57" s="54">
        <f t="shared" si="2"/>
        <v>8.8640000000000008</v>
      </c>
      <c r="S57" s="6">
        <f t="shared" si="5"/>
        <v>8.8640000000000008</v>
      </c>
      <c r="T57" s="55">
        <f t="shared" si="6"/>
        <v>0.31076666666666669</v>
      </c>
      <c r="U57" s="8" t="s">
        <v>16</v>
      </c>
      <c r="V57" s="8" t="s">
        <v>16</v>
      </c>
      <c r="W57" s="8" t="s">
        <v>16</v>
      </c>
      <c r="X57" s="4">
        <v>2.1002000000000001</v>
      </c>
      <c r="Y57" s="4">
        <v>0.39050000000000001</v>
      </c>
      <c r="Z57" s="4">
        <v>34.630000000000003</v>
      </c>
      <c r="AA57" s="4">
        <v>8.8620000000000001</v>
      </c>
      <c r="AB57" s="4">
        <v>0.30990000000000001</v>
      </c>
      <c r="AC57" s="7">
        <f t="shared" si="3"/>
        <v>0.99721119811219561</v>
      </c>
      <c r="AD57" s="57" t="s">
        <v>16</v>
      </c>
      <c r="AE57" s="8" t="s">
        <v>16</v>
      </c>
      <c r="AF57" s="8" t="s">
        <v>16</v>
      </c>
      <c r="AG57" s="7">
        <v>8.8835999999999995</v>
      </c>
      <c r="AH57" s="7">
        <v>0.1132</v>
      </c>
      <c r="AI57" s="7">
        <v>2.1853899999999999</v>
      </c>
      <c r="AJ57" s="8">
        <v>0.29599999999999999</v>
      </c>
      <c r="AK57" s="8">
        <f t="shared" si="4"/>
        <v>0.95248310629625643</v>
      </c>
      <c r="AL57" s="8">
        <v>28.65</v>
      </c>
      <c r="AM57" s="8">
        <v>22.53</v>
      </c>
      <c r="AN57" s="8">
        <v>34.159999999999997</v>
      </c>
      <c r="AO57" s="8">
        <v>8.2100000000000009</v>
      </c>
      <c r="AP57" s="9">
        <v>4.884E-5</v>
      </c>
      <c r="AQ57" s="8" t="s">
        <v>16</v>
      </c>
      <c r="AR57" s="8" t="s">
        <v>16</v>
      </c>
      <c r="AS57" s="8" t="s">
        <v>16</v>
      </c>
      <c r="AT57" s="4"/>
      <c r="AU57" s="4"/>
      <c r="AV57" s="4"/>
      <c r="AW57" s="4"/>
      <c r="AX57" s="4"/>
      <c r="AY57" s="8"/>
      <c r="AZ57" s="8"/>
      <c r="BA57" s="8"/>
      <c r="BB57" s="4"/>
      <c r="BC57" s="4"/>
      <c r="BD57" s="4"/>
      <c r="BE57" s="4"/>
      <c r="BF57" s="4"/>
      <c r="BG57" s="8"/>
      <c r="BH57" s="8"/>
      <c r="BI57" s="8"/>
      <c r="BJ57" s="4"/>
      <c r="BK57" s="4"/>
      <c r="BL57" s="4"/>
      <c r="BM57" s="4"/>
      <c r="BN57" s="4"/>
      <c r="BO57" s="4"/>
      <c r="BP57" s="4"/>
      <c r="BQ57" s="4"/>
      <c r="BR57" s="9"/>
    </row>
    <row r="58" spans="1:70" x14ac:dyDescent="0.25">
      <c r="A58" s="17" t="s">
        <v>42</v>
      </c>
      <c r="B58" s="6">
        <v>1</v>
      </c>
      <c r="C58" s="6" t="s">
        <v>37</v>
      </c>
      <c r="D58" s="7">
        <v>2011</v>
      </c>
      <c r="E58" s="7" t="s">
        <v>63</v>
      </c>
      <c r="F58" s="4" t="s">
        <v>34</v>
      </c>
      <c r="G58" s="16"/>
      <c r="H58" s="6" t="s">
        <v>27</v>
      </c>
      <c r="I58" s="8" t="s">
        <v>16</v>
      </c>
      <c r="J58" s="8" t="s">
        <v>16</v>
      </c>
      <c r="K58" s="8" t="s">
        <v>16</v>
      </c>
      <c r="L58" s="32" t="s">
        <v>71</v>
      </c>
      <c r="M58" s="18"/>
      <c r="N58" s="18"/>
      <c r="O58" s="18"/>
      <c r="P58" s="18"/>
      <c r="Q58" s="7">
        <f t="shared" si="1"/>
        <v>0</v>
      </c>
      <c r="R58" s="54">
        <f t="shared" si="2"/>
        <v>-1848.5</v>
      </c>
      <c r="S58" s="6"/>
      <c r="T58" s="55">
        <f t="shared" si="6"/>
        <v>0.3019</v>
      </c>
      <c r="U58" s="8" t="s">
        <v>16</v>
      </c>
      <c r="V58" s="8" t="s">
        <v>16</v>
      </c>
      <c r="W58" s="8" t="s">
        <v>16</v>
      </c>
      <c r="X58" s="4">
        <v>3.8580000000000001</v>
      </c>
      <c r="Y58" s="9">
        <v>-1.3699999999999999E-3</v>
      </c>
      <c r="Z58" s="9">
        <v>5402000</v>
      </c>
      <c r="AA58" s="4">
        <v>-3697</v>
      </c>
      <c r="AB58" s="4">
        <v>0.3019</v>
      </c>
      <c r="AC58" s="7">
        <f t="shared" si="3"/>
        <v>1</v>
      </c>
      <c r="AD58" s="57" t="s">
        <v>16</v>
      </c>
      <c r="AE58" s="8" t="s">
        <v>16</v>
      </c>
      <c r="AF58" s="8" t="s">
        <v>16</v>
      </c>
      <c r="AG58" s="34">
        <v>-37.39</v>
      </c>
      <c r="AH58" s="34">
        <v>3.4010000000000001E-5</v>
      </c>
      <c r="AI58" s="34">
        <v>2888</v>
      </c>
      <c r="AJ58" s="8">
        <v>0.3019</v>
      </c>
      <c r="AK58" s="8">
        <f t="shared" si="4"/>
        <v>1</v>
      </c>
      <c r="AL58" s="8">
        <v>90973</v>
      </c>
      <c r="AM58" s="8">
        <v>70592</v>
      </c>
      <c r="AN58" s="8">
        <v>53.37</v>
      </c>
      <c r="AO58" s="8">
        <v>3.165</v>
      </c>
      <c r="AP58" s="9">
        <v>1</v>
      </c>
      <c r="AQ58" s="8" t="s">
        <v>16</v>
      </c>
      <c r="AR58" s="8" t="s">
        <v>16</v>
      </c>
      <c r="AS58" s="8" t="s">
        <v>16</v>
      </c>
      <c r="AT58" s="4"/>
      <c r="AU58" s="4"/>
      <c r="AV58" s="4"/>
      <c r="AW58" s="4"/>
      <c r="AX58" s="4"/>
      <c r="AY58" s="8"/>
      <c r="AZ58" s="8"/>
      <c r="BA58" s="8"/>
      <c r="BB58" s="4"/>
      <c r="BC58" s="4"/>
      <c r="BD58" s="4"/>
      <c r="BE58" s="4"/>
      <c r="BF58" s="4"/>
      <c r="BG58" s="8"/>
      <c r="BH58" s="8"/>
      <c r="BI58" s="8"/>
      <c r="BJ58" s="4"/>
      <c r="BK58" s="4"/>
      <c r="BL58" s="4"/>
      <c r="BM58" s="4"/>
      <c r="BN58" s="4"/>
      <c r="BO58" s="4"/>
      <c r="BP58" s="4"/>
      <c r="BQ58" s="4"/>
      <c r="BR58" s="9"/>
    </row>
    <row r="59" spans="1:70" x14ac:dyDescent="0.25">
      <c r="A59" s="17" t="s">
        <v>42</v>
      </c>
      <c r="B59" s="6">
        <v>1</v>
      </c>
      <c r="C59" s="6" t="s">
        <v>37</v>
      </c>
      <c r="D59" s="7">
        <v>2012</v>
      </c>
      <c r="E59" s="7" t="s">
        <v>47</v>
      </c>
      <c r="F59" s="4" t="s">
        <v>34</v>
      </c>
      <c r="G59" s="16"/>
      <c r="H59" s="6" t="s">
        <v>27</v>
      </c>
      <c r="I59" s="39">
        <v>2.5</v>
      </c>
      <c r="J59" s="39">
        <v>0.19</v>
      </c>
      <c r="K59" s="39">
        <v>35</v>
      </c>
      <c r="L59" s="45">
        <v>3.7458999999999998</v>
      </c>
      <c r="M59" s="45">
        <v>0.1925</v>
      </c>
      <c r="N59" s="45">
        <v>28.513300000000001</v>
      </c>
      <c r="O59" s="44">
        <v>9.234</v>
      </c>
      <c r="P59" s="39">
        <v>0.51039999999999996</v>
      </c>
      <c r="Q59" s="7">
        <f t="shared" si="1"/>
        <v>1.1051605918440996</v>
      </c>
      <c r="R59" s="54">
        <f t="shared" si="2"/>
        <v>9.1805000000000003</v>
      </c>
      <c r="S59" s="83">
        <f>O59</f>
        <v>9.234</v>
      </c>
      <c r="T59" s="55">
        <f t="shared" si="6"/>
        <v>0.46183333333333332</v>
      </c>
      <c r="U59" s="8" t="s">
        <v>16</v>
      </c>
      <c r="V59" s="8" t="s">
        <v>16</v>
      </c>
      <c r="W59" s="8" t="s">
        <v>16</v>
      </c>
      <c r="X59" s="28">
        <v>-14.707000000000001</v>
      </c>
      <c r="Y59" s="4">
        <v>2.1539999999999999</v>
      </c>
      <c r="Z59" s="4">
        <v>22.129000000000001</v>
      </c>
      <c r="AA59" s="4">
        <v>9.1270000000000007</v>
      </c>
      <c r="AB59" s="4">
        <v>0.44230000000000003</v>
      </c>
      <c r="AC59" s="7">
        <f t="shared" si="3"/>
        <v>0.95770479971129563</v>
      </c>
      <c r="AD59" s="57" t="s">
        <v>16</v>
      </c>
      <c r="AE59" s="8" t="s">
        <v>16</v>
      </c>
      <c r="AF59" s="8" t="s">
        <v>16</v>
      </c>
      <c r="AG59" s="35">
        <v>9.2031100000000006</v>
      </c>
      <c r="AH59" s="35">
        <v>0.22453999999999999</v>
      </c>
      <c r="AI59" s="8">
        <v>9.4249700000000001</v>
      </c>
      <c r="AJ59" s="8">
        <v>0.43280000000000002</v>
      </c>
      <c r="AK59" s="8">
        <f t="shared" si="4"/>
        <v>0.93713460844460494</v>
      </c>
      <c r="AL59" s="8">
        <v>22.77</v>
      </c>
      <c r="AM59" s="8">
        <v>19.68</v>
      </c>
      <c r="AN59" s="8">
        <v>35.979999999999997</v>
      </c>
      <c r="AO59" s="8">
        <v>8.3550000000000004</v>
      </c>
      <c r="AP59" s="9">
        <v>1.2210000000000001E-3</v>
      </c>
      <c r="AQ59" s="8" t="s">
        <v>16</v>
      </c>
      <c r="AR59" s="8" t="s">
        <v>16</v>
      </c>
      <c r="AS59" s="8" t="s">
        <v>16</v>
      </c>
      <c r="AT59" s="4"/>
      <c r="AU59" s="4"/>
      <c r="AV59" s="4"/>
      <c r="AW59" s="4"/>
      <c r="AX59" s="4"/>
      <c r="AY59" s="8"/>
      <c r="AZ59" s="8"/>
      <c r="BA59" s="8"/>
      <c r="BB59" s="4"/>
      <c r="BC59" s="4"/>
      <c r="BD59" s="4"/>
      <c r="BE59" s="4"/>
      <c r="BF59" s="4"/>
      <c r="BG59" s="8"/>
      <c r="BH59" s="8"/>
      <c r="BI59" s="8"/>
      <c r="BJ59" s="4"/>
      <c r="BK59" s="4"/>
      <c r="BL59" s="4"/>
      <c r="BM59" s="4"/>
      <c r="BN59" s="4"/>
      <c r="BO59" s="4"/>
      <c r="BP59" s="4"/>
      <c r="BQ59" s="4"/>
      <c r="BR59" s="9"/>
    </row>
    <row r="60" spans="1:70" x14ac:dyDescent="0.25">
      <c r="A60" s="17" t="s">
        <v>42</v>
      </c>
      <c r="B60" s="6">
        <v>1</v>
      </c>
      <c r="C60" s="6" t="s">
        <v>37</v>
      </c>
      <c r="D60" s="7">
        <v>2013</v>
      </c>
      <c r="E60" s="7" t="s">
        <v>39</v>
      </c>
      <c r="F60" s="4" t="s">
        <v>34</v>
      </c>
      <c r="G60" s="16"/>
      <c r="H60" s="6" t="s">
        <v>27</v>
      </c>
      <c r="I60" s="8" t="s">
        <v>16</v>
      </c>
      <c r="J60" s="8" t="s">
        <v>16</v>
      </c>
      <c r="K60" s="8" t="s">
        <v>16</v>
      </c>
      <c r="L60" s="18">
        <v>6.123049</v>
      </c>
      <c r="M60" s="18">
        <v>-2.1159999999999998E-3</v>
      </c>
      <c r="N60" s="18">
        <v>58.805092000000002</v>
      </c>
      <c r="O60" s="18">
        <v>5.9989999999999997</v>
      </c>
      <c r="P60" s="18">
        <v>0.85640000000000005</v>
      </c>
      <c r="Q60" s="7">
        <f t="shared" si="1"/>
        <v>0.99968871595330733</v>
      </c>
      <c r="R60" s="54">
        <f t="shared" si="2"/>
        <v>6.0004999999999997</v>
      </c>
      <c r="S60" s="6" t="s">
        <v>92</v>
      </c>
      <c r="T60" s="55">
        <f t="shared" si="6"/>
        <v>0.8566666666666668</v>
      </c>
      <c r="U60" s="8" t="s">
        <v>16</v>
      </c>
      <c r="V60" s="8" t="s">
        <v>16</v>
      </c>
      <c r="W60" s="8" t="s">
        <v>16</v>
      </c>
      <c r="X60" s="4">
        <v>6.5095999999999998</v>
      </c>
      <c r="Y60" s="4">
        <v>-1.8620000000000001E-2</v>
      </c>
      <c r="Z60" s="4">
        <v>54.518230000000003</v>
      </c>
      <c r="AA60" s="4">
        <v>6.0019999999999998</v>
      </c>
      <c r="AB60" s="4">
        <v>0.85389999999999999</v>
      </c>
      <c r="AC60" s="7">
        <f t="shared" si="3"/>
        <v>0.99677042801556404</v>
      </c>
      <c r="AD60" s="57" t="s">
        <v>16</v>
      </c>
      <c r="AE60" s="8" t="s">
        <v>16</v>
      </c>
      <c r="AF60" s="8" t="s">
        <v>16</v>
      </c>
      <c r="AG60" s="26">
        <v>-38.04</v>
      </c>
      <c r="AH60" s="26">
        <v>3.3850000000000003E-5</v>
      </c>
      <c r="AI60" s="26">
        <v>4403</v>
      </c>
      <c r="AJ60" s="8">
        <v>0.85970000000000002</v>
      </c>
      <c r="AK60" s="8">
        <f t="shared" si="4"/>
        <v>1.0035408560311283</v>
      </c>
      <c r="AL60" s="8">
        <v>92896</v>
      </c>
      <c r="AM60" s="8">
        <v>72421</v>
      </c>
      <c r="AN60" s="8">
        <v>22.03</v>
      </c>
      <c r="AO60" s="8">
        <v>4.6749999999999998</v>
      </c>
      <c r="AP60" s="9">
        <v>1</v>
      </c>
      <c r="AQ60" s="8" t="s">
        <v>16</v>
      </c>
      <c r="AR60" s="8" t="s">
        <v>16</v>
      </c>
      <c r="AS60" s="8" t="s">
        <v>16</v>
      </c>
      <c r="AT60" s="4"/>
      <c r="AU60" s="4"/>
      <c r="AV60" s="4"/>
      <c r="AW60" s="4"/>
      <c r="AX60" s="4"/>
      <c r="AY60" s="8" t="s">
        <v>16</v>
      </c>
      <c r="AZ60" s="8" t="s">
        <v>16</v>
      </c>
      <c r="BA60" s="8" t="s">
        <v>16</v>
      </c>
      <c r="BB60" s="4"/>
      <c r="BC60" s="4"/>
      <c r="BD60" s="4"/>
      <c r="BE60" s="4"/>
      <c r="BF60" s="4"/>
      <c r="BG60" s="8" t="s">
        <v>16</v>
      </c>
      <c r="BH60" s="8" t="s">
        <v>16</v>
      </c>
      <c r="BI60" s="8" t="s">
        <v>16</v>
      </c>
      <c r="BJ60" s="4"/>
      <c r="BK60" s="4"/>
      <c r="BL60" s="4"/>
      <c r="BM60" s="4"/>
      <c r="BN60" s="4"/>
      <c r="BO60" s="4"/>
      <c r="BP60" s="4"/>
      <c r="BQ60" s="4"/>
      <c r="BR60" s="9"/>
    </row>
    <row r="61" spans="1:70" x14ac:dyDescent="0.25">
      <c r="A61" s="17" t="s">
        <v>42</v>
      </c>
      <c r="B61" s="6">
        <v>1</v>
      </c>
      <c r="C61" s="6" t="s">
        <v>37</v>
      </c>
      <c r="D61" s="7">
        <v>2014</v>
      </c>
      <c r="E61" s="7" t="s">
        <v>47</v>
      </c>
      <c r="F61" s="4" t="s">
        <v>34</v>
      </c>
      <c r="G61" s="16"/>
      <c r="H61" s="6" t="s">
        <v>27</v>
      </c>
      <c r="I61" s="8" t="s">
        <v>16</v>
      </c>
      <c r="J61" s="8" t="s">
        <v>16</v>
      </c>
      <c r="K61" s="8" t="s">
        <v>16</v>
      </c>
      <c r="L61" s="36" t="s">
        <v>72</v>
      </c>
      <c r="M61" s="18"/>
      <c r="N61" s="18"/>
      <c r="O61" s="18"/>
      <c r="P61" s="18"/>
      <c r="Q61" s="7" t="e">
        <f t="shared" si="1"/>
        <v>#DIV/0!</v>
      </c>
      <c r="R61" s="54">
        <f t="shared" si="2"/>
        <v>0</v>
      </c>
      <c r="S61" s="6"/>
      <c r="T61" s="55" t="e">
        <f t="shared" si="6"/>
        <v>#DIV/0!</v>
      </c>
      <c r="U61" s="8" t="s">
        <v>16</v>
      </c>
      <c r="V61" s="8" t="s">
        <v>16</v>
      </c>
      <c r="W61" s="8" t="s">
        <v>16</v>
      </c>
      <c r="X61" s="36" t="s">
        <v>72</v>
      </c>
      <c r="Y61" s="4"/>
      <c r="Z61" s="4"/>
      <c r="AA61" s="4"/>
      <c r="AB61" s="4"/>
      <c r="AC61" s="7" t="e">
        <f t="shared" si="3"/>
        <v>#DIV/0!</v>
      </c>
      <c r="AD61" s="57" t="s">
        <v>16</v>
      </c>
      <c r="AE61" s="8" t="s">
        <v>16</v>
      </c>
      <c r="AF61" s="8" t="s">
        <v>16</v>
      </c>
      <c r="AG61" s="36" t="s">
        <v>72</v>
      </c>
      <c r="AH61" s="7"/>
      <c r="AI61" s="7"/>
      <c r="AJ61" s="8"/>
      <c r="AK61" s="8" t="e">
        <f t="shared" si="4"/>
        <v>#DIV/0!</v>
      </c>
      <c r="AL61" s="8"/>
      <c r="AM61" s="8"/>
      <c r="AN61" s="36" t="s">
        <v>72</v>
      </c>
      <c r="AO61" s="8"/>
      <c r="AP61" s="9"/>
      <c r="AQ61" s="8" t="s">
        <v>16</v>
      </c>
      <c r="AR61" s="8" t="s">
        <v>16</v>
      </c>
      <c r="AS61" s="8" t="s">
        <v>16</v>
      </c>
      <c r="AT61" s="4"/>
      <c r="AU61" s="4"/>
      <c r="AV61" s="4"/>
      <c r="AW61" s="4"/>
      <c r="AX61" s="4"/>
      <c r="AY61" s="8" t="s">
        <v>16</v>
      </c>
      <c r="AZ61" s="8" t="s">
        <v>16</v>
      </c>
      <c r="BA61" s="8" t="s">
        <v>16</v>
      </c>
      <c r="BB61" s="4"/>
      <c r="BC61" s="4"/>
      <c r="BD61" s="4"/>
      <c r="BE61" s="4"/>
      <c r="BF61" s="4"/>
      <c r="BG61" s="8" t="s">
        <v>16</v>
      </c>
      <c r="BH61" s="8" t="s">
        <v>16</v>
      </c>
      <c r="BI61" s="8" t="s">
        <v>16</v>
      </c>
      <c r="BJ61" s="4"/>
      <c r="BK61" s="4"/>
      <c r="BL61" s="4"/>
      <c r="BM61" s="4"/>
      <c r="BN61" s="4"/>
      <c r="BO61" s="4"/>
      <c r="BP61" s="4"/>
      <c r="BQ61" s="4"/>
      <c r="BR61" s="9"/>
    </row>
    <row r="62" spans="1:70" x14ac:dyDescent="0.25">
      <c r="A62" s="17" t="s">
        <v>42</v>
      </c>
      <c r="B62" s="6">
        <v>1</v>
      </c>
      <c r="C62" s="6" t="s">
        <v>37</v>
      </c>
      <c r="D62" s="7">
        <v>2015</v>
      </c>
      <c r="E62" s="8" t="s">
        <v>64</v>
      </c>
      <c r="F62" s="4" t="s">
        <v>34</v>
      </c>
      <c r="H62" s="6" t="s">
        <v>27</v>
      </c>
      <c r="I62" s="39">
        <v>0.8</v>
      </c>
      <c r="J62" s="39">
        <v>0.02</v>
      </c>
      <c r="K62" s="39">
        <v>35</v>
      </c>
      <c r="L62" s="44">
        <v>0.73463999999999996</v>
      </c>
      <c r="M62" s="44">
        <v>2.8580000000000001E-2</v>
      </c>
      <c r="N62" s="44">
        <v>24.77</v>
      </c>
      <c r="O62" s="44">
        <v>1.4419999999999999</v>
      </c>
      <c r="P62" s="44">
        <v>0.15</v>
      </c>
      <c r="Q62" s="7">
        <f t="shared" si="1"/>
        <v>0.99228224917309826</v>
      </c>
      <c r="R62" s="54">
        <f t="shared" si="2"/>
        <v>1.444</v>
      </c>
      <c r="S62" s="6">
        <f>R62</f>
        <v>1.444</v>
      </c>
      <c r="T62" s="55">
        <f t="shared" si="6"/>
        <v>0.15116666666666664</v>
      </c>
      <c r="U62" s="8" t="s">
        <v>16</v>
      </c>
      <c r="V62" s="8" t="s">
        <v>16</v>
      </c>
      <c r="W62" s="8" t="s">
        <v>16</v>
      </c>
      <c r="X62" s="4">
        <v>-0.69899999999999995</v>
      </c>
      <c r="Y62" s="4">
        <v>0.1588</v>
      </c>
      <c r="Z62" s="4">
        <v>27.013999999999999</v>
      </c>
      <c r="AA62" s="4">
        <v>1.446</v>
      </c>
      <c r="AB62" s="4">
        <v>0.15079999999999999</v>
      </c>
      <c r="AC62" s="7">
        <f t="shared" si="3"/>
        <v>0.99757442116868811</v>
      </c>
      <c r="AD62" s="58">
        <v>1.5</v>
      </c>
      <c r="AE62" s="39">
        <v>0.05</v>
      </c>
      <c r="AF62" s="39">
        <v>-9</v>
      </c>
      <c r="AG62" s="45">
        <v>1.44573</v>
      </c>
      <c r="AH62" s="41">
        <v>0.28514</v>
      </c>
      <c r="AI62" s="41">
        <v>10.97667</v>
      </c>
      <c r="AJ62" s="39">
        <v>0.1527</v>
      </c>
      <c r="AK62" s="8">
        <f t="shared" si="4"/>
        <v>1.0101433296582141</v>
      </c>
      <c r="AL62" s="39">
        <v>21.48</v>
      </c>
      <c r="AM62" s="39">
        <v>19.05</v>
      </c>
      <c r="AN62" s="8">
        <v>22.77</v>
      </c>
      <c r="AO62" s="8">
        <v>1.175</v>
      </c>
      <c r="AP62" s="9">
        <v>2.6459999999999999E-3</v>
      </c>
      <c r="AQ62" s="8" t="s">
        <v>16</v>
      </c>
      <c r="AR62" s="8" t="s">
        <v>16</v>
      </c>
      <c r="AS62" s="8" t="s">
        <v>16</v>
      </c>
      <c r="AT62" s="4"/>
      <c r="AU62" s="4"/>
      <c r="AV62" s="4"/>
      <c r="AW62" s="4"/>
      <c r="AX62" s="4"/>
      <c r="AY62" s="8" t="s">
        <v>16</v>
      </c>
      <c r="AZ62" s="8" t="s">
        <v>16</v>
      </c>
      <c r="BA62" s="8" t="s">
        <v>16</v>
      </c>
      <c r="BB62" s="4"/>
      <c r="BC62" s="4"/>
      <c r="BD62" s="4"/>
      <c r="BE62" s="4"/>
      <c r="BF62" s="4"/>
      <c r="BG62" s="8" t="s">
        <v>16</v>
      </c>
      <c r="BH62" s="8" t="s">
        <v>16</v>
      </c>
      <c r="BI62" s="8" t="s">
        <v>16</v>
      </c>
      <c r="BJ62" s="4"/>
      <c r="BK62" s="4"/>
      <c r="BL62" s="4"/>
      <c r="BM62" s="4"/>
      <c r="BN62" s="4"/>
      <c r="BO62" s="4"/>
    </row>
    <row r="63" spans="1:70" x14ac:dyDescent="0.25">
      <c r="A63" s="17" t="s">
        <v>42</v>
      </c>
      <c r="B63" s="6">
        <v>1</v>
      </c>
      <c r="C63" s="6" t="s">
        <v>37</v>
      </c>
      <c r="D63" s="7">
        <v>2016</v>
      </c>
      <c r="E63" s="7" t="s">
        <v>47</v>
      </c>
      <c r="F63" s="4" t="s">
        <v>34</v>
      </c>
      <c r="G63" s="16"/>
      <c r="H63" s="6" t="s">
        <v>27</v>
      </c>
      <c r="I63" s="8" t="s">
        <v>16</v>
      </c>
      <c r="J63" s="8" t="s">
        <v>16</v>
      </c>
      <c r="K63" s="8" t="s">
        <v>16</v>
      </c>
      <c r="L63" s="7">
        <v>7.1280000000000001</v>
      </c>
      <c r="M63" s="26">
        <v>-1.228E-4</v>
      </c>
      <c r="N63" s="24">
        <v>92.09</v>
      </c>
      <c r="O63" s="7">
        <v>7.1159999999999997</v>
      </c>
      <c r="P63" s="7">
        <v>0.57050000000000001</v>
      </c>
      <c r="Q63" s="7">
        <f t="shared" si="1"/>
        <v>0.99848316900997602</v>
      </c>
      <c r="R63" s="54">
        <f t="shared" si="2"/>
        <v>5.7835000000000001</v>
      </c>
      <c r="S63" s="6" t="s">
        <v>92</v>
      </c>
      <c r="T63" s="55">
        <f t="shared" si="6"/>
        <v>0.57136666666666669</v>
      </c>
      <c r="U63" s="8" t="s">
        <v>16</v>
      </c>
      <c r="V63" s="8" t="s">
        <v>16</v>
      </c>
      <c r="W63" s="8" t="s">
        <v>16</v>
      </c>
      <c r="X63" s="7">
        <v>7.1280000000000001</v>
      </c>
      <c r="Y63" s="26">
        <v>-1.172E-4</v>
      </c>
      <c r="Z63" s="26">
        <v>45650</v>
      </c>
      <c r="AA63" s="7">
        <v>4.4509999999999996</v>
      </c>
      <c r="AB63" s="7">
        <v>0.5706</v>
      </c>
      <c r="AC63" s="7">
        <f t="shared" si="3"/>
        <v>0.99865818797036343</v>
      </c>
      <c r="AD63" s="57" t="s">
        <v>16</v>
      </c>
      <c r="AE63" s="8" t="s">
        <v>16</v>
      </c>
      <c r="AF63" s="8" t="s">
        <v>16</v>
      </c>
      <c r="AG63" s="34">
        <v>-47.04</v>
      </c>
      <c r="AH63" s="26">
        <v>3.3519999999999998E-5</v>
      </c>
      <c r="AI63" s="26">
        <v>4270</v>
      </c>
      <c r="AJ63" s="8">
        <v>0.57299999999999995</v>
      </c>
      <c r="AK63" s="8">
        <f t="shared" si="4"/>
        <v>1.0028586430196604</v>
      </c>
      <c r="AL63" s="8">
        <v>93637</v>
      </c>
      <c r="AM63" s="8">
        <v>72959</v>
      </c>
      <c r="AN63" s="8">
        <v>41.16</v>
      </c>
      <c r="AO63" s="8">
        <v>6.39</v>
      </c>
      <c r="AP63" s="8">
        <v>2.6460000000000001E-2</v>
      </c>
      <c r="AQ63" s="7"/>
      <c r="AR63" s="7"/>
      <c r="AS63" s="7"/>
      <c r="AT63" s="7"/>
      <c r="AU63" s="7"/>
      <c r="AV63" s="7"/>
    </row>
    <row r="64" spans="1:70" x14ac:dyDescent="0.25">
      <c r="A64" s="17" t="s">
        <v>42</v>
      </c>
      <c r="B64" s="6">
        <v>1</v>
      </c>
      <c r="C64" s="6" t="s">
        <v>37</v>
      </c>
      <c r="D64" s="7">
        <v>2017</v>
      </c>
      <c r="E64" s="7" t="s">
        <v>65</v>
      </c>
      <c r="F64" s="4" t="s">
        <v>34</v>
      </c>
      <c r="G64" s="16"/>
      <c r="H64" s="6" t="s">
        <v>27</v>
      </c>
      <c r="I64" s="8" t="s">
        <v>16</v>
      </c>
      <c r="J64" s="8" t="s">
        <v>16</v>
      </c>
      <c r="K64" s="8" t="s">
        <v>16</v>
      </c>
      <c r="L64" s="7">
        <v>6.5769000000000002</v>
      </c>
      <c r="M64" s="7">
        <v>0.25629999999999997</v>
      </c>
      <c r="N64" s="24">
        <v>30.321400000000001</v>
      </c>
      <c r="O64" s="7">
        <v>14.35</v>
      </c>
      <c r="P64" s="7">
        <v>1.2010000000000001</v>
      </c>
      <c r="Q64" s="7">
        <f t="shared" si="1"/>
        <v>1.0401270207852193</v>
      </c>
      <c r="R64" s="54">
        <f t="shared" si="2"/>
        <v>14.3</v>
      </c>
      <c r="S64" s="83">
        <f>O64</f>
        <v>14.35</v>
      </c>
      <c r="T64" s="55">
        <f t="shared" si="6"/>
        <v>1.1546666666666667</v>
      </c>
      <c r="U64" s="8" t="s">
        <v>16</v>
      </c>
      <c r="V64" s="8" t="s">
        <v>16</v>
      </c>
      <c r="W64" s="8" t="s">
        <v>16</v>
      </c>
      <c r="X64" s="7">
        <v>-70.188000000000002</v>
      </c>
      <c r="Y64" s="7">
        <v>7.258</v>
      </c>
      <c r="Z64" s="7">
        <v>23.266999999999999</v>
      </c>
      <c r="AA64" s="7">
        <v>14.25</v>
      </c>
      <c r="AB64" s="7">
        <v>1.1339999999999999</v>
      </c>
      <c r="AC64" s="7">
        <f t="shared" si="3"/>
        <v>0.98210161662817541</v>
      </c>
      <c r="AD64" s="57" t="s">
        <v>16</v>
      </c>
      <c r="AE64" s="8" t="s">
        <v>16</v>
      </c>
      <c r="AF64" s="8" t="s">
        <v>16</v>
      </c>
      <c r="AG64" s="7">
        <v>14.274900000000001</v>
      </c>
      <c r="AH64" s="7">
        <v>0.82950000000000002</v>
      </c>
      <c r="AI64" s="7">
        <v>16.622399999999999</v>
      </c>
      <c r="AJ64" s="8">
        <v>1.129</v>
      </c>
      <c r="AK64" s="8">
        <f t="shared" si="4"/>
        <v>0.97777136258660502</v>
      </c>
      <c r="AL64" s="8">
        <v>20.23</v>
      </c>
      <c r="AM64" s="8">
        <v>19.399999999999999</v>
      </c>
      <c r="AN64" s="7">
        <v>23.5</v>
      </c>
      <c r="AO64" s="8">
        <v>11.02</v>
      </c>
      <c r="AP64" s="8">
        <v>7.1429999999999993E-2</v>
      </c>
      <c r="AQ64" s="7"/>
      <c r="AR64" s="7"/>
      <c r="AS64" s="7"/>
      <c r="AT64" s="7"/>
      <c r="AU64" s="7"/>
      <c r="AV64" s="7"/>
    </row>
    <row r="65" spans="1:48" x14ac:dyDescent="0.25">
      <c r="A65" s="17" t="s">
        <v>42</v>
      </c>
      <c r="B65" s="6">
        <v>1</v>
      </c>
      <c r="C65" s="6" t="s">
        <v>37</v>
      </c>
      <c r="D65" s="7">
        <v>2018</v>
      </c>
      <c r="E65" s="7" t="s">
        <v>47</v>
      </c>
      <c r="F65" s="4" t="s">
        <v>34</v>
      </c>
      <c r="G65" s="16"/>
      <c r="H65" s="6" t="s">
        <v>27</v>
      </c>
      <c r="I65" s="39">
        <v>3.4</v>
      </c>
      <c r="J65" s="39">
        <v>0.1</v>
      </c>
      <c r="K65" s="39">
        <v>35</v>
      </c>
      <c r="L65" s="39">
        <v>4.7996999999999996</v>
      </c>
      <c r="M65" s="39">
        <v>4.7399999999999998E-2</v>
      </c>
      <c r="N65" s="42">
        <v>46.351120000000002</v>
      </c>
      <c r="O65" s="39">
        <v>6.9969999999999999</v>
      </c>
      <c r="P65" s="39">
        <v>0.31369999999999998</v>
      </c>
      <c r="Q65" s="7">
        <f t="shared" si="1"/>
        <v>1.0151008521195124</v>
      </c>
      <c r="R65" s="54">
        <f t="shared" si="2"/>
        <v>6.9994999999999994</v>
      </c>
      <c r="S65" s="6">
        <f>R65</f>
        <v>6.9994999999999994</v>
      </c>
      <c r="T65" s="55">
        <f t="shared" si="6"/>
        <v>0.30903333333333333</v>
      </c>
      <c r="U65" s="8" t="s">
        <v>16</v>
      </c>
      <c r="V65" s="8" t="s">
        <v>16</v>
      </c>
      <c r="W65" s="8" t="s">
        <v>16</v>
      </c>
      <c r="X65" s="7">
        <v>4.1861499999999996</v>
      </c>
      <c r="Y65" s="7">
        <v>9.2160000000000006E-2</v>
      </c>
      <c r="Z65" s="7">
        <v>61.103099999999998</v>
      </c>
      <c r="AA65" s="7">
        <v>7.0019999999999998</v>
      </c>
      <c r="AB65" s="7">
        <v>0.31209999999999999</v>
      </c>
      <c r="AC65" s="7">
        <f t="shared" si="3"/>
        <v>1.0099234171071081</v>
      </c>
      <c r="AD65" s="57" t="s">
        <v>16</v>
      </c>
      <c r="AE65" s="8" t="s">
        <v>16</v>
      </c>
      <c r="AF65" s="8" t="s">
        <v>16</v>
      </c>
      <c r="AG65" s="7">
        <v>7.0956700000000001</v>
      </c>
      <c r="AH65" s="7">
        <v>4.8750000000000002E-2</v>
      </c>
      <c r="AI65" s="7">
        <v>-14.074299999999999</v>
      </c>
      <c r="AJ65" s="8">
        <v>0.30130000000000001</v>
      </c>
      <c r="AK65" s="8">
        <f t="shared" si="4"/>
        <v>0.9749757307733794</v>
      </c>
      <c r="AL65" s="8">
        <v>47.37</v>
      </c>
      <c r="AM65" s="8">
        <v>33.159999999999997</v>
      </c>
      <c r="AN65" s="8">
        <v>38.200000000000003</v>
      </c>
      <c r="AO65" s="8">
        <v>6.3849999999999998</v>
      </c>
      <c r="AP65" s="27">
        <v>6.1050000000000007E-5</v>
      </c>
      <c r="AQ65" s="7"/>
      <c r="AR65" s="7"/>
      <c r="AS65" s="7"/>
      <c r="AT65" s="7"/>
      <c r="AU65" s="7"/>
      <c r="AV65" s="7"/>
    </row>
    <row r="66" spans="1:48" x14ac:dyDescent="0.25">
      <c r="A66" s="17" t="s">
        <v>42</v>
      </c>
      <c r="B66" s="6">
        <v>1</v>
      </c>
      <c r="C66" s="6" t="s">
        <v>37</v>
      </c>
      <c r="D66" s="7">
        <v>2019</v>
      </c>
      <c r="E66" s="7" t="s">
        <v>50</v>
      </c>
      <c r="F66" s="4" t="s">
        <v>34</v>
      </c>
      <c r="G66" s="16"/>
      <c r="H66" s="6" t="s">
        <v>27</v>
      </c>
      <c r="I66" s="8" t="s">
        <v>16</v>
      </c>
      <c r="J66" s="8" t="s">
        <v>16</v>
      </c>
      <c r="K66" s="8" t="s">
        <v>16</v>
      </c>
      <c r="L66" s="7">
        <v>3.8868100000000001</v>
      </c>
      <c r="M66" s="7">
        <v>7.213E-2</v>
      </c>
      <c r="N66" s="24">
        <v>49.895310000000002</v>
      </c>
      <c r="O66" s="7">
        <v>7.4859999999999998</v>
      </c>
      <c r="P66" s="7">
        <v>0.54300000000000004</v>
      </c>
      <c r="Q66" s="7">
        <f t="shared" si="1"/>
        <v>0.27278207575605345</v>
      </c>
      <c r="R66" s="54">
        <f t="shared" si="2"/>
        <v>7.4619999999999997</v>
      </c>
      <c r="S66" s="6">
        <f>R66</f>
        <v>7.4619999999999997</v>
      </c>
      <c r="T66" s="55">
        <f t="shared" si="6"/>
        <v>1.9905999999999999</v>
      </c>
      <c r="U66" s="8" t="s">
        <v>16</v>
      </c>
      <c r="V66" s="8" t="s">
        <v>16</v>
      </c>
      <c r="W66" s="8" t="s">
        <v>16</v>
      </c>
      <c r="X66" s="7">
        <v>0.1389</v>
      </c>
      <c r="Y66" s="37">
        <v>0.30320000000000003</v>
      </c>
      <c r="Z66" s="37">
        <v>48.151000000000003</v>
      </c>
      <c r="AA66" s="38">
        <v>7.4379999999999997</v>
      </c>
      <c r="AB66" s="38">
        <v>0.49980000000000002</v>
      </c>
      <c r="AC66" s="7">
        <f t="shared" si="3"/>
        <v>0.25108007635888679</v>
      </c>
      <c r="AD66" s="57" t="s">
        <v>16</v>
      </c>
      <c r="AE66" s="8" t="s">
        <v>16</v>
      </c>
      <c r="AF66" s="8" t="s">
        <v>16</v>
      </c>
      <c r="AG66" s="7">
        <v>7.5321899999999999</v>
      </c>
      <c r="AH66" s="34">
        <v>7.009E-2</v>
      </c>
      <c r="AI66" s="34">
        <v>4.2036499999999997</v>
      </c>
      <c r="AJ66" s="8">
        <v>4.9290000000000003</v>
      </c>
      <c r="AK66" s="8">
        <f t="shared" si="4"/>
        <v>2.47613784788506</v>
      </c>
      <c r="AL66" s="8">
        <v>46.94</v>
      </c>
      <c r="AM66" s="8">
        <v>37.06</v>
      </c>
      <c r="AN66" s="8">
        <v>31.7</v>
      </c>
      <c r="AO66" s="8">
        <v>6.09</v>
      </c>
      <c r="AP66" s="27">
        <v>4.884E-5</v>
      </c>
      <c r="AQ66" s="7"/>
      <c r="AR66" s="7"/>
      <c r="AS66" s="7"/>
      <c r="AT66" s="7"/>
      <c r="AU66" s="7"/>
      <c r="AV66" s="7"/>
    </row>
    <row r="67" spans="1:48" x14ac:dyDescent="0.25">
      <c r="A67" s="17" t="s">
        <v>42</v>
      </c>
      <c r="B67" s="6">
        <v>1</v>
      </c>
      <c r="C67" s="6" t="s">
        <v>37</v>
      </c>
      <c r="D67" s="7">
        <v>2020</v>
      </c>
      <c r="E67" s="7" t="s">
        <v>38</v>
      </c>
      <c r="F67" s="4" t="s">
        <v>34</v>
      </c>
      <c r="G67" s="16"/>
      <c r="H67" s="6" t="s">
        <v>27</v>
      </c>
      <c r="I67" s="8" t="s">
        <v>16</v>
      </c>
      <c r="J67" s="8" t="s">
        <v>16</v>
      </c>
      <c r="K67" s="8" t="s">
        <v>16</v>
      </c>
      <c r="L67" s="7">
        <v>3.620349</v>
      </c>
      <c r="M67" s="7">
        <v>6.9839999999999998E-3</v>
      </c>
      <c r="N67" s="24">
        <v>72.302205000000001</v>
      </c>
      <c r="O67" s="7">
        <v>4.125</v>
      </c>
      <c r="P67" s="7">
        <v>0.3523</v>
      </c>
      <c r="Q67" s="7">
        <f t="shared" si="1"/>
        <v>1.0076270378491754</v>
      </c>
      <c r="R67" s="54">
        <f t="shared" si="2"/>
        <v>3245.5625</v>
      </c>
      <c r="S67" s="83">
        <f>O67</f>
        <v>4.125</v>
      </c>
      <c r="T67" s="55">
        <f t="shared" si="6"/>
        <v>0.3496333333333333</v>
      </c>
      <c r="U67" s="8" t="s">
        <v>16</v>
      </c>
      <c r="V67" s="8" t="s">
        <v>16</v>
      </c>
      <c r="W67" s="8" t="s">
        <v>16</v>
      </c>
      <c r="X67" s="7">
        <v>3.7080000000000002</v>
      </c>
      <c r="Y67" s="26">
        <v>4.5040000000000002E-3</v>
      </c>
      <c r="Z67" s="26">
        <v>2879000</v>
      </c>
      <c r="AA67" s="7">
        <v>6487</v>
      </c>
      <c r="AB67" s="7">
        <v>0.3483</v>
      </c>
      <c r="AC67" s="7">
        <f t="shared" si="3"/>
        <v>0.99618648107541241</v>
      </c>
      <c r="AD67" s="57" t="s">
        <v>16</v>
      </c>
      <c r="AE67" s="8" t="s">
        <v>16</v>
      </c>
      <c r="AF67" s="8" t="s">
        <v>16</v>
      </c>
      <c r="AG67" s="7">
        <v>8.048</v>
      </c>
      <c r="AH67" s="26">
        <v>1.1180000000000001E-3</v>
      </c>
      <c r="AI67" s="34">
        <v>-550.20000000000005</v>
      </c>
      <c r="AJ67" s="8">
        <v>0.3483</v>
      </c>
      <c r="AK67" s="8">
        <f t="shared" si="4"/>
        <v>0.99618648107541241</v>
      </c>
      <c r="AL67" s="8">
        <v>2129</v>
      </c>
      <c r="AM67" s="8">
        <v>1509</v>
      </c>
      <c r="AN67" s="8">
        <v>53.75</v>
      </c>
      <c r="AO67" s="8">
        <v>3.6850000000000001</v>
      </c>
      <c r="AP67" s="8">
        <v>5.6979999999999997E-4</v>
      </c>
      <c r="AQ67" s="7"/>
      <c r="AR67" s="7"/>
      <c r="AS67" s="7"/>
      <c r="AT67" s="7"/>
      <c r="AU67" s="7"/>
      <c r="AV67" s="7"/>
    </row>
    <row r="68" spans="1:48" x14ac:dyDescent="0.25">
      <c r="A68" s="17" t="s">
        <v>42</v>
      </c>
      <c r="B68" s="6">
        <v>1</v>
      </c>
      <c r="C68" s="6" t="s">
        <v>37</v>
      </c>
      <c r="D68" s="7">
        <v>2021</v>
      </c>
      <c r="E68" s="7" t="s">
        <v>40</v>
      </c>
      <c r="F68" s="4" t="s">
        <v>34</v>
      </c>
      <c r="G68" s="16"/>
      <c r="H68" s="6" t="s">
        <v>27</v>
      </c>
      <c r="I68" s="8" t="s">
        <v>16</v>
      </c>
      <c r="J68" s="8" t="s">
        <v>16</v>
      </c>
      <c r="K68" s="8" t="s">
        <v>16</v>
      </c>
      <c r="L68" s="7">
        <v>1.13218</v>
      </c>
      <c r="M68" s="7">
        <v>8.14E-2</v>
      </c>
      <c r="N68" s="24">
        <v>33.435270000000003</v>
      </c>
      <c r="O68" s="7">
        <v>3.8540000000000001</v>
      </c>
      <c r="P68" s="7">
        <v>0.25369999999999998</v>
      </c>
      <c r="Q68" s="7">
        <f t="shared" si="1"/>
        <v>1.0772823779193204</v>
      </c>
      <c r="R68" s="54">
        <f t="shared" si="2"/>
        <v>3.8485</v>
      </c>
      <c r="S68" s="6">
        <f>R68</f>
        <v>3.8485</v>
      </c>
      <c r="T68" s="55">
        <f t="shared" si="6"/>
        <v>0.23550000000000001</v>
      </c>
      <c r="U68" s="8" t="s">
        <v>16</v>
      </c>
      <c r="V68" s="8" t="s">
        <v>16</v>
      </c>
      <c r="W68" s="8" t="s">
        <v>16</v>
      </c>
      <c r="X68" s="7">
        <v>-2.0537000000000001</v>
      </c>
      <c r="Y68" s="7">
        <v>0.33250000000000002</v>
      </c>
      <c r="Z68" s="7">
        <v>35.466299999999997</v>
      </c>
      <c r="AA68" s="7">
        <v>3.843</v>
      </c>
      <c r="AB68" s="7">
        <v>0.24210000000000001</v>
      </c>
      <c r="AC68" s="7">
        <f t="shared" si="3"/>
        <v>1.0280254777070064</v>
      </c>
      <c r="AD68" s="57" t="s">
        <v>16</v>
      </c>
      <c r="AE68" s="8" t="s">
        <v>16</v>
      </c>
      <c r="AF68" s="8" t="s">
        <v>16</v>
      </c>
      <c r="AG68" s="7">
        <v>0.30759999999999998</v>
      </c>
      <c r="AH68" s="34">
        <v>0.60099999999999998</v>
      </c>
      <c r="AI68" s="34">
        <v>16.782299999999999</v>
      </c>
      <c r="AJ68" s="8">
        <v>0.2107</v>
      </c>
      <c r="AK68" s="8">
        <f t="shared" si="4"/>
        <v>0.89469214437367295</v>
      </c>
      <c r="AL68" s="8">
        <v>21.77</v>
      </c>
      <c r="AM68" s="8">
        <v>20.61</v>
      </c>
      <c r="AN68" s="8">
        <v>23.5</v>
      </c>
      <c r="AO68" s="8">
        <v>2.645</v>
      </c>
      <c r="AP68" s="8">
        <v>7.1429999999999993E-2</v>
      </c>
      <c r="AQ68" s="7"/>
      <c r="AR68" s="7"/>
      <c r="AS68" s="7"/>
      <c r="AT68" s="7"/>
      <c r="AU68" s="7"/>
      <c r="AV68" s="7"/>
    </row>
    <row r="69" spans="1:48" x14ac:dyDescent="0.25">
      <c r="T69" s="16"/>
    </row>
    <row r="77" spans="1:48" x14ac:dyDescent="0.25">
      <c r="A77" t="s">
        <v>66</v>
      </c>
    </row>
    <row r="78" spans="1:48" x14ac:dyDescent="0.25">
      <c r="A78" t="s">
        <v>67</v>
      </c>
      <c r="B78" t="s">
        <v>68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7BEEF-AF9B-4CF2-A222-C01B611E90A0}">
  <dimension ref="A1:BU86"/>
  <sheetViews>
    <sheetView topLeftCell="D24" zoomScale="60" zoomScaleNormal="60" workbookViewId="0">
      <selection activeCell="R66" sqref="R66:S66"/>
    </sheetView>
  </sheetViews>
  <sheetFormatPr baseColWidth="10" defaultRowHeight="15" x14ac:dyDescent="0.25"/>
  <cols>
    <col min="1" max="1" width="7.7109375" customWidth="1"/>
    <col min="2" max="2" width="16.42578125" customWidth="1"/>
    <col min="3" max="4" width="11.42578125" customWidth="1"/>
    <col min="5" max="5" width="18.7109375" customWidth="1"/>
    <col min="6" max="6" width="11.42578125" customWidth="1"/>
    <col min="7" max="7" width="10.85546875" customWidth="1"/>
    <col min="8" max="12" width="11.42578125" customWidth="1"/>
    <col min="20" max="22" width="11.42578125" customWidth="1"/>
    <col min="29" max="31" width="11.42578125" customWidth="1"/>
  </cols>
  <sheetData>
    <row r="1" spans="1:4" x14ac:dyDescent="0.25">
      <c r="A1" t="s">
        <v>79</v>
      </c>
    </row>
    <row r="2" spans="1:4" x14ac:dyDescent="0.25">
      <c r="A2" t="s">
        <v>80</v>
      </c>
    </row>
    <row r="4" spans="1:4" x14ac:dyDescent="0.25">
      <c r="D4" s="5" t="s">
        <v>30</v>
      </c>
    </row>
    <row r="5" spans="1:4" x14ac:dyDescent="0.25">
      <c r="D5" s="5" t="s">
        <v>41</v>
      </c>
    </row>
    <row r="6" spans="1:4" x14ac:dyDescent="0.25">
      <c r="D6" s="5" t="s">
        <v>77</v>
      </c>
    </row>
    <row r="7" spans="1:4" x14ac:dyDescent="0.25">
      <c r="D7" s="5"/>
    </row>
    <row r="8" spans="1:4" x14ac:dyDescent="0.25">
      <c r="B8" s="46" t="s">
        <v>78</v>
      </c>
      <c r="D8" s="5"/>
    </row>
    <row r="9" spans="1:4" x14ac:dyDescent="0.25">
      <c r="B9" s="47" t="s">
        <v>82</v>
      </c>
      <c r="D9" s="5"/>
    </row>
    <row r="10" spans="1:4" x14ac:dyDescent="0.25">
      <c r="D10" s="5"/>
    </row>
    <row r="11" spans="1:4" x14ac:dyDescent="0.25">
      <c r="B11" t="s">
        <v>75</v>
      </c>
      <c r="D11" s="5"/>
    </row>
    <row r="12" spans="1:4" x14ac:dyDescent="0.25">
      <c r="B12" t="s">
        <v>73</v>
      </c>
      <c r="D12" s="5"/>
    </row>
    <row r="13" spans="1:4" x14ac:dyDescent="0.25">
      <c r="B13" t="s">
        <v>74</v>
      </c>
      <c r="D13" s="5"/>
    </row>
    <row r="14" spans="1:4" x14ac:dyDescent="0.25">
      <c r="B14" s="5" t="s">
        <v>76</v>
      </c>
      <c r="D14" s="5"/>
    </row>
    <row r="15" spans="1:4" x14ac:dyDescent="0.25">
      <c r="D15" s="5"/>
    </row>
    <row r="16" spans="1:4" x14ac:dyDescent="0.25">
      <c r="D16" s="5"/>
    </row>
    <row r="17" spans="1:70" x14ac:dyDescent="0.25">
      <c r="A17" t="s">
        <v>35</v>
      </c>
      <c r="C17" t="s">
        <v>43</v>
      </c>
      <c r="D17" s="5"/>
    </row>
    <row r="18" spans="1:70" x14ac:dyDescent="0.25">
      <c r="C18" t="s">
        <v>44</v>
      </c>
      <c r="D18" s="5"/>
    </row>
    <row r="19" spans="1:70" ht="15.75" thickBot="1" x14ac:dyDescent="0.3">
      <c r="D19" s="5"/>
    </row>
    <row r="20" spans="1:70" ht="15.75" thickBot="1" x14ac:dyDescent="0.3">
      <c r="E20" s="23" t="s">
        <v>32</v>
      </c>
      <c r="I20" t="s">
        <v>19</v>
      </c>
      <c r="J20" t="s">
        <v>19</v>
      </c>
      <c r="K20" t="s">
        <v>19</v>
      </c>
      <c r="L20" t="s">
        <v>19</v>
      </c>
      <c r="M20" t="s">
        <v>19</v>
      </c>
      <c r="N20" t="s">
        <v>19</v>
      </c>
      <c r="O20" t="s">
        <v>19</v>
      </c>
      <c r="P20" t="s">
        <v>19</v>
      </c>
      <c r="Q20" t="s">
        <v>19</v>
      </c>
      <c r="R20" s="48"/>
      <c r="S20" s="49"/>
      <c r="T20" t="s">
        <v>19</v>
      </c>
      <c r="U20" t="s">
        <v>19</v>
      </c>
      <c r="V20" t="s">
        <v>19</v>
      </c>
      <c r="W20" t="s">
        <v>19</v>
      </c>
      <c r="X20" t="s">
        <v>19</v>
      </c>
      <c r="Y20" t="s">
        <v>19</v>
      </c>
      <c r="Z20" t="s">
        <v>19</v>
      </c>
      <c r="AA20" t="s">
        <v>19</v>
      </c>
      <c r="AB20" t="s">
        <v>19</v>
      </c>
      <c r="AC20" s="56" t="s">
        <v>31</v>
      </c>
      <c r="AD20" t="s">
        <v>31</v>
      </c>
      <c r="AE20" t="s">
        <v>31</v>
      </c>
      <c r="AF20" t="s">
        <v>31</v>
      </c>
      <c r="AG20" t="s">
        <v>31</v>
      </c>
      <c r="AH20" t="s">
        <v>31</v>
      </c>
      <c r="AI20" t="s">
        <v>31</v>
      </c>
      <c r="AJ20" t="s">
        <v>31</v>
      </c>
      <c r="AK20" t="s">
        <v>31</v>
      </c>
      <c r="AL20" t="s">
        <v>31</v>
      </c>
      <c r="AM20" t="s">
        <v>31</v>
      </c>
      <c r="AN20" t="s">
        <v>31</v>
      </c>
      <c r="AO20" t="s">
        <v>31</v>
      </c>
      <c r="AP20" t="s">
        <v>21</v>
      </c>
      <c r="AQ20" t="s">
        <v>21</v>
      </c>
      <c r="AR20" t="s">
        <v>21</v>
      </c>
      <c r="AS20" t="s">
        <v>21</v>
      </c>
      <c r="AT20" t="s">
        <v>21</v>
      </c>
      <c r="AU20" t="s">
        <v>21</v>
      </c>
      <c r="AV20" t="s">
        <v>21</v>
      </c>
      <c r="AW20" t="s">
        <v>21</v>
      </c>
      <c r="AX20" t="s">
        <v>21</v>
      </c>
      <c r="AY20" t="s">
        <v>21</v>
      </c>
      <c r="AZ20" t="s">
        <v>21</v>
      </c>
      <c r="BA20" t="s">
        <v>21</v>
      </c>
      <c r="BB20" t="s">
        <v>21</v>
      </c>
      <c r="BC20" t="s">
        <v>21</v>
      </c>
      <c r="BD20" t="s">
        <v>21</v>
      </c>
      <c r="BE20" t="s">
        <v>21</v>
      </c>
      <c r="BF20" t="s">
        <v>21</v>
      </c>
      <c r="BG20" t="s">
        <v>21</v>
      </c>
      <c r="BH20" t="s">
        <v>21</v>
      </c>
      <c r="BI20" t="s">
        <v>21</v>
      </c>
      <c r="BJ20" t="s">
        <v>21</v>
      </c>
      <c r="BK20" t="s">
        <v>21</v>
      </c>
      <c r="BL20" t="s">
        <v>21</v>
      </c>
      <c r="BM20" t="s">
        <v>21</v>
      </c>
      <c r="BN20" t="s">
        <v>21</v>
      </c>
      <c r="BO20" t="s">
        <v>21</v>
      </c>
      <c r="BP20" t="s">
        <v>21</v>
      </c>
      <c r="BQ20" t="s">
        <v>21</v>
      </c>
    </row>
    <row r="21" spans="1:70" ht="15.75" thickBot="1" x14ac:dyDescent="0.3">
      <c r="E21" s="22" t="s">
        <v>33</v>
      </c>
      <c r="I21" s="1" t="s">
        <v>11</v>
      </c>
      <c r="J21" s="2"/>
      <c r="K21" s="2"/>
      <c r="L21" s="2"/>
      <c r="M21" s="2"/>
      <c r="N21" s="2"/>
      <c r="O21" s="2"/>
      <c r="P21" s="2"/>
      <c r="Q21" s="2"/>
      <c r="R21" s="50" t="s">
        <v>28</v>
      </c>
      <c r="S21" s="51" t="s">
        <v>18</v>
      </c>
      <c r="T21" s="2" t="s">
        <v>12</v>
      </c>
      <c r="U21" s="2"/>
      <c r="V21" s="2"/>
      <c r="W21" s="2"/>
      <c r="X21" s="2"/>
      <c r="Y21" s="2"/>
      <c r="Z21" s="2"/>
      <c r="AA21" s="2"/>
      <c r="AB21" s="3"/>
      <c r="AC21" s="1" t="s">
        <v>14</v>
      </c>
      <c r="AD21" s="2"/>
      <c r="AE21" s="2"/>
      <c r="AF21" s="2"/>
      <c r="AG21" s="2"/>
      <c r="AH21" s="2"/>
      <c r="AI21" s="2"/>
      <c r="AJ21" s="2"/>
      <c r="AK21" s="2"/>
      <c r="AL21" s="3"/>
      <c r="AM21" s="1" t="s">
        <v>20</v>
      </c>
      <c r="AN21" s="2"/>
      <c r="AO21" s="3"/>
      <c r="AP21" s="1" t="s">
        <v>11</v>
      </c>
      <c r="AQ21" s="2"/>
      <c r="AR21" s="2"/>
      <c r="AS21" s="2"/>
      <c r="AT21" s="2"/>
      <c r="AU21" s="2"/>
      <c r="AV21" s="2"/>
      <c r="AW21" s="3"/>
      <c r="AX21" s="1" t="s">
        <v>12</v>
      </c>
      <c r="AY21" s="2"/>
      <c r="AZ21" s="2"/>
      <c r="BA21" s="2"/>
      <c r="BB21" s="2"/>
      <c r="BC21" s="2"/>
      <c r="BD21" s="2"/>
      <c r="BE21" s="3"/>
      <c r="BF21" s="1" t="s">
        <v>14</v>
      </c>
      <c r="BG21" s="2"/>
      <c r="BH21" s="2"/>
      <c r="BI21" s="2"/>
      <c r="BJ21" s="2"/>
      <c r="BK21" s="2"/>
      <c r="BL21" s="2"/>
      <c r="BM21" s="2"/>
      <c r="BN21" s="3"/>
      <c r="BO21" s="1" t="s">
        <v>20</v>
      </c>
      <c r="BP21" s="2"/>
      <c r="BQ21" s="3"/>
    </row>
    <row r="22" spans="1:70" ht="15.75" thickBot="1" x14ac:dyDescent="0.3">
      <c r="A22" s="19" t="s">
        <v>0</v>
      </c>
      <c r="B22" s="20" t="s">
        <v>36</v>
      </c>
      <c r="C22" s="20" t="s">
        <v>1</v>
      </c>
      <c r="D22" s="20" t="s">
        <v>2</v>
      </c>
      <c r="E22" s="21" t="s">
        <v>3</v>
      </c>
      <c r="F22" s="4" t="s">
        <v>4</v>
      </c>
      <c r="G22" s="4" t="s">
        <v>13</v>
      </c>
      <c r="H22" s="4" t="s">
        <v>26</v>
      </c>
      <c r="I22" s="10" t="s">
        <v>5</v>
      </c>
      <c r="J22" s="11" t="s">
        <v>6</v>
      </c>
      <c r="K22" s="11" t="s">
        <v>7</v>
      </c>
      <c r="L22" s="11" t="s">
        <v>8</v>
      </c>
      <c r="M22" s="11" t="s">
        <v>9</v>
      </c>
      <c r="N22" s="11" t="s">
        <v>17</v>
      </c>
      <c r="O22" s="11" t="s">
        <v>28</v>
      </c>
      <c r="P22" s="11" t="s">
        <v>18</v>
      </c>
      <c r="Q22" s="71" t="s">
        <v>81</v>
      </c>
      <c r="R22" s="52" t="s">
        <v>83</v>
      </c>
      <c r="S22" s="53" t="s">
        <v>83</v>
      </c>
      <c r="T22" s="11" t="s">
        <v>5</v>
      </c>
      <c r="U22" s="11" t="s">
        <v>6</v>
      </c>
      <c r="V22" s="11" t="s">
        <v>7</v>
      </c>
      <c r="W22" s="11" t="s">
        <v>8</v>
      </c>
      <c r="X22" s="11" t="s">
        <v>9</v>
      </c>
      <c r="Y22" s="11" t="s">
        <v>17</v>
      </c>
      <c r="Z22" s="11" t="s">
        <v>28</v>
      </c>
      <c r="AA22" s="11" t="s">
        <v>18</v>
      </c>
      <c r="AB22" s="59" t="s">
        <v>81</v>
      </c>
      <c r="AC22" s="10" t="s">
        <v>5</v>
      </c>
      <c r="AD22" s="11" t="s">
        <v>6</v>
      </c>
      <c r="AE22" s="11" t="s">
        <v>7</v>
      </c>
      <c r="AF22" s="11" t="s">
        <v>8</v>
      </c>
      <c r="AG22" s="11" t="s">
        <v>9</v>
      </c>
      <c r="AH22" s="11" t="s">
        <v>10</v>
      </c>
      <c r="AI22" s="13" t="s">
        <v>18</v>
      </c>
      <c r="AJ22" s="13" t="s">
        <v>81</v>
      </c>
      <c r="AK22" s="13" t="s">
        <v>15</v>
      </c>
      <c r="AL22" s="14" t="s">
        <v>22</v>
      </c>
      <c r="AM22" s="15" t="s">
        <v>23</v>
      </c>
      <c r="AN22" s="13" t="s">
        <v>24</v>
      </c>
      <c r="AO22" s="14" t="s">
        <v>25</v>
      </c>
      <c r="AP22" s="10" t="s">
        <v>5</v>
      </c>
      <c r="AQ22" s="11" t="s">
        <v>6</v>
      </c>
      <c r="AR22" s="11" t="s">
        <v>7</v>
      </c>
      <c r="AS22" s="11" t="s">
        <v>8</v>
      </c>
      <c r="AT22" s="11" t="s">
        <v>9</v>
      </c>
      <c r="AU22" s="11" t="s">
        <v>17</v>
      </c>
      <c r="AV22" s="11" t="s">
        <v>28</v>
      </c>
      <c r="AW22" s="12" t="s">
        <v>18</v>
      </c>
      <c r="AX22" s="10" t="s">
        <v>5</v>
      </c>
      <c r="AY22" s="11" t="s">
        <v>6</v>
      </c>
      <c r="AZ22" s="11" t="s">
        <v>7</v>
      </c>
      <c r="BA22" s="11" t="s">
        <v>8</v>
      </c>
      <c r="BB22" s="11" t="s">
        <v>9</v>
      </c>
      <c r="BC22" s="11" t="s">
        <v>17</v>
      </c>
      <c r="BD22" s="11" t="s">
        <v>28</v>
      </c>
      <c r="BE22" s="12" t="s">
        <v>18</v>
      </c>
      <c r="BF22" s="10" t="s">
        <v>5</v>
      </c>
      <c r="BG22" s="11" t="s">
        <v>6</v>
      </c>
      <c r="BH22" s="11" t="s">
        <v>7</v>
      </c>
      <c r="BI22" s="11" t="s">
        <v>8</v>
      </c>
      <c r="BJ22" s="11" t="s">
        <v>9</v>
      </c>
      <c r="BK22" s="11" t="s">
        <v>10</v>
      </c>
      <c r="BL22" s="13" t="s">
        <v>18</v>
      </c>
      <c r="BM22" s="13" t="s">
        <v>15</v>
      </c>
      <c r="BN22" s="14" t="s">
        <v>22</v>
      </c>
      <c r="BO22" s="15" t="s">
        <v>23</v>
      </c>
      <c r="BP22" s="13" t="s">
        <v>24</v>
      </c>
      <c r="BQ22" s="14" t="s">
        <v>25</v>
      </c>
      <c r="BR22" s="8" t="s">
        <v>29</v>
      </c>
    </row>
    <row r="23" spans="1:70" x14ac:dyDescent="0.25">
      <c r="A23" s="17" t="s">
        <v>42</v>
      </c>
      <c r="B23" s="6">
        <v>1</v>
      </c>
      <c r="C23" s="6" t="s">
        <v>37</v>
      </c>
      <c r="D23" s="7">
        <v>2017</v>
      </c>
      <c r="E23" s="7" t="s">
        <v>65</v>
      </c>
      <c r="F23" s="4" t="s">
        <v>34</v>
      </c>
      <c r="G23" s="16"/>
      <c r="H23" s="6" t="s">
        <v>27</v>
      </c>
      <c r="I23" s="8" t="s">
        <v>16</v>
      </c>
      <c r="J23" s="8" t="s">
        <v>16</v>
      </c>
      <c r="K23" s="8" t="s">
        <v>16</v>
      </c>
      <c r="L23" s="7">
        <v>6.5769000000000002</v>
      </c>
      <c r="M23" s="7">
        <v>0.25629999999999997</v>
      </c>
      <c r="N23" s="24">
        <v>30.321400000000001</v>
      </c>
      <c r="O23" s="7">
        <v>14.35</v>
      </c>
      <c r="P23" s="7">
        <v>1.2010000000000001</v>
      </c>
      <c r="Q23" s="7">
        <f>P23/S23</f>
        <v>1.0401270207852193</v>
      </c>
      <c r="R23" s="54">
        <v>14.3</v>
      </c>
      <c r="S23" s="55">
        <v>1.1546666666666667</v>
      </c>
      <c r="T23" s="8" t="s">
        <v>16</v>
      </c>
      <c r="U23" s="8" t="s">
        <v>16</v>
      </c>
      <c r="V23" s="8" t="s">
        <v>16</v>
      </c>
      <c r="W23" s="7">
        <v>-70.188000000000002</v>
      </c>
      <c r="X23" s="7">
        <v>7.258</v>
      </c>
      <c r="Y23" s="7">
        <v>23.266999999999999</v>
      </c>
      <c r="Z23" s="7">
        <v>14.25</v>
      </c>
      <c r="AA23" s="7">
        <v>1.1339999999999999</v>
      </c>
      <c r="AB23" s="7">
        <f>AA23/S23</f>
        <v>0.98210161662817541</v>
      </c>
      <c r="AC23" s="57" t="s">
        <v>16</v>
      </c>
      <c r="AD23" s="8" t="s">
        <v>16</v>
      </c>
      <c r="AE23" s="8" t="s">
        <v>16</v>
      </c>
      <c r="AF23" s="7">
        <v>14.274900000000001</v>
      </c>
      <c r="AG23" s="7">
        <v>0.82950000000000002</v>
      </c>
      <c r="AH23" s="7">
        <v>16.622399999999999</v>
      </c>
      <c r="AI23" s="8">
        <v>1.129</v>
      </c>
      <c r="AJ23" s="8">
        <f>AI23/S23</f>
        <v>0.97777136258660502</v>
      </c>
      <c r="AK23" s="8">
        <v>20.23</v>
      </c>
      <c r="AL23" s="8">
        <v>19.399999999999999</v>
      </c>
      <c r="AM23" s="7">
        <v>23.5</v>
      </c>
      <c r="AN23" s="8">
        <v>11.02</v>
      </c>
      <c r="AO23" s="8">
        <v>7.1429999999999993E-2</v>
      </c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8"/>
      <c r="BM23" s="8"/>
      <c r="BN23" s="8"/>
      <c r="BO23" s="8"/>
      <c r="BP23" s="8"/>
      <c r="BQ23" s="8"/>
      <c r="BR23" s="8"/>
    </row>
    <row r="24" spans="1:70" x14ac:dyDescent="0.25">
      <c r="A24" s="17"/>
      <c r="B24" s="6"/>
      <c r="C24" s="6"/>
      <c r="D24" s="7"/>
      <c r="E24" s="7"/>
      <c r="F24" s="4"/>
      <c r="G24" s="16"/>
      <c r="H24" s="6"/>
      <c r="I24" s="8"/>
      <c r="J24" s="8"/>
      <c r="K24" s="8"/>
      <c r="L24" s="7"/>
      <c r="M24" s="7"/>
      <c r="N24" s="24"/>
      <c r="O24" s="7"/>
      <c r="P24" s="7"/>
      <c r="Q24" s="7"/>
      <c r="R24" s="54"/>
      <c r="S24" s="55"/>
      <c r="T24" s="8"/>
      <c r="U24" s="8"/>
      <c r="V24" s="8"/>
      <c r="W24" s="7"/>
      <c r="X24" s="7"/>
      <c r="Y24" s="7"/>
      <c r="Z24" s="7"/>
      <c r="AA24" s="7"/>
      <c r="AB24" s="7"/>
      <c r="AC24" s="57"/>
      <c r="AD24" s="8"/>
      <c r="AE24" s="8"/>
      <c r="AF24" s="7"/>
      <c r="AG24" s="7"/>
      <c r="AH24" s="7"/>
      <c r="AI24" s="8"/>
      <c r="AJ24" s="8"/>
      <c r="AK24" s="8"/>
      <c r="AL24" s="8"/>
      <c r="AM24" s="7"/>
      <c r="AN24" s="8"/>
      <c r="AO24" s="8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8"/>
      <c r="BM24" s="8"/>
      <c r="BN24" s="8"/>
      <c r="BO24" s="8"/>
      <c r="BP24" s="8"/>
      <c r="BQ24" s="8"/>
      <c r="BR24" s="8"/>
    </row>
    <row r="25" spans="1:70" x14ac:dyDescent="0.25">
      <c r="A25" s="17" t="s">
        <v>42</v>
      </c>
      <c r="B25" s="6">
        <v>1</v>
      </c>
      <c r="C25" s="6" t="s">
        <v>37</v>
      </c>
      <c r="D25" s="7">
        <v>1979</v>
      </c>
      <c r="E25" s="7" t="s">
        <v>47</v>
      </c>
      <c r="F25" s="4" t="s">
        <v>48</v>
      </c>
      <c r="G25" s="16"/>
      <c r="H25" s="6" t="s">
        <v>27</v>
      </c>
      <c r="I25" s="8" t="s">
        <v>16</v>
      </c>
      <c r="J25" s="8" t="s">
        <v>16</v>
      </c>
      <c r="K25" s="8" t="s">
        <v>16</v>
      </c>
      <c r="L25" s="7">
        <v>-1.2543</v>
      </c>
      <c r="M25" s="7">
        <v>0.15983</v>
      </c>
      <c r="N25" s="24">
        <v>42.826140000000002</v>
      </c>
      <c r="O25" s="7">
        <v>5.5910000000000002</v>
      </c>
      <c r="P25" s="7">
        <v>0.46779999999999999</v>
      </c>
      <c r="Q25" s="7">
        <f t="shared" ref="Q25:Q38" si="0">P25/S25</f>
        <v>0.98525695029486104</v>
      </c>
      <c r="R25" s="54">
        <v>5.6074999999999999</v>
      </c>
      <c r="S25" s="55">
        <v>0.47479999999999994</v>
      </c>
      <c r="T25" s="8" t="s">
        <v>16</v>
      </c>
      <c r="U25" s="8" t="s">
        <v>16</v>
      </c>
      <c r="V25" s="8" t="s">
        <v>16</v>
      </c>
      <c r="W25" s="7">
        <v>-9.3649000000000004</v>
      </c>
      <c r="X25" s="7">
        <v>0.60960000000000003</v>
      </c>
      <c r="Y25" s="7">
        <v>49.171900000000001</v>
      </c>
      <c r="Z25" s="7">
        <v>5.6239999999999997</v>
      </c>
      <c r="AA25" s="7">
        <v>0.47570000000000001</v>
      </c>
      <c r="AB25" s="7">
        <f t="shared" ref="AB25:AB38" si="1">AA25/S25</f>
        <v>1.0018955349620895</v>
      </c>
      <c r="AC25" s="57" t="s">
        <v>16</v>
      </c>
      <c r="AD25" s="8" t="s">
        <v>16</v>
      </c>
      <c r="AE25" s="8" t="s">
        <v>16</v>
      </c>
      <c r="AF25" s="7">
        <v>5.8274999999999997</v>
      </c>
      <c r="AG25" s="7">
        <v>0.1242</v>
      </c>
      <c r="AH25" s="7">
        <v>23.523099999999999</v>
      </c>
      <c r="AI25" s="8">
        <v>0.48089999999999999</v>
      </c>
      <c r="AJ25" s="8">
        <f t="shared" ref="AJ25:AJ38" si="2">AI25/S25</f>
        <v>1.0128475147430498</v>
      </c>
      <c r="AK25" s="8">
        <v>47.64</v>
      </c>
      <c r="AL25" s="8">
        <v>42.06</v>
      </c>
      <c r="AM25" s="7">
        <v>38.799999999999997</v>
      </c>
      <c r="AN25" s="8">
        <v>4.8250000000000002</v>
      </c>
      <c r="AO25" s="27">
        <v>1.8580000000000002E-5</v>
      </c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8"/>
      <c r="BM25" s="8"/>
      <c r="BN25" s="8"/>
      <c r="BO25" s="8"/>
      <c r="BP25" s="8"/>
      <c r="BQ25" s="8"/>
      <c r="BR25" s="8"/>
    </row>
    <row r="26" spans="1:70" x14ac:dyDescent="0.25">
      <c r="A26" s="17" t="s">
        <v>42</v>
      </c>
      <c r="B26" s="6">
        <v>1</v>
      </c>
      <c r="C26" s="6" t="s">
        <v>37</v>
      </c>
      <c r="D26" s="7">
        <v>1982</v>
      </c>
      <c r="E26" s="7" t="s">
        <v>47</v>
      </c>
      <c r="F26" s="4" t="s">
        <v>52</v>
      </c>
      <c r="G26" s="16"/>
      <c r="H26" s="6" t="s">
        <v>27</v>
      </c>
      <c r="I26" s="8">
        <v>4.5</v>
      </c>
      <c r="J26" s="8">
        <v>7.0000000000000007E-2</v>
      </c>
      <c r="K26" s="8">
        <v>40</v>
      </c>
      <c r="L26" s="63">
        <v>5.8931699999999996</v>
      </c>
      <c r="M26" s="27">
        <v>3.1179999999999999E-2</v>
      </c>
      <c r="N26" s="64">
        <v>40.606999999999999</v>
      </c>
      <c r="O26" s="8">
        <v>7.1589999999999998</v>
      </c>
      <c r="P26" s="8">
        <v>0.32700000000000001</v>
      </c>
      <c r="Q26" s="7">
        <f t="shared" si="0"/>
        <v>0.98921044670767366</v>
      </c>
      <c r="R26" s="54">
        <v>7.1579999999999995</v>
      </c>
      <c r="S26" s="55">
        <v>0.33056666666666668</v>
      </c>
      <c r="T26" s="8" t="s">
        <v>16</v>
      </c>
      <c r="U26" s="8" t="s">
        <v>16</v>
      </c>
      <c r="V26" s="8" t="s">
        <v>16</v>
      </c>
      <c r="W26" s="7">
        <v>5.1010999999999997</v>
      </c>
      <c r="X26" s="7">
        <v>8.5400000000000004E-2</v>
      </c>
      <c r="Y26" s="7">
        <v>48.142200000000003</v>
      </c>
      <c r="Z26" s="7">
        <v>7.157</v>
      </c>
      <c r="AA26" s="7">
        <v>0.32950000000000002</v>
      </c>
      <c r="AB26" s="7">
        <f t="shared" si="1"/>
        <v>0.99677321770696781</v>
      </c>
      <c r="AC26" s="57" t="s">
        <v>16</v>
      </c>
      <c r="AD26" s="8" t="s">
        <v>16</v>
      </c>
      <c r="AE26" s="8" t="s">
        <v>16</v>
      </c>
      <c r="AF26" s="26">
        <v>7.1553000000000004</v>
      </c>
      <c r="AG26" s="26">
        <v>0.12039999999999999</v>
      </c>
      <c r="AH26" s="7">
        <v>2.3502999999999998</v>
      </c>
      <c r="AI26" s="8">
        <v>0.3352</v>
      </c>
      <c r="AJ26" s="8">
        <f t="shared" si="2"/>
        <v>1.0140163355853584</v>
      </c>
      <c r="AK26" s="8">
        <v>27.24</v>
      </c>
      <c r="AL26" s="8">
        <v>21.48</v>
      </c>
      <c r="AM26" s="8">
        <v>33.9</v>
      </c>
      <c r="AN26" s="8">
        <v>6.585</v>
      </c>
      <c r="AO26" s="8">
        <v>7.9369999999999996E-3</v>
      </c>
      <c r="AP26" s="7"/>
      <c r="AQ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8"/>
      <c r="BM26" s="8"/>
      <c r="BN26" s="8"/>
      <c r="BO26" s="8"/>
      <c r="BP26" s="8"/>
      <c r="BQ26" s="8"/>
      <c r="BR26" s="8"/>
    </row>
    <row r="27" spans="1:70" x14ac:dyDescent="0.25">
      <c r="A27" s="17" t="s">
        <v>42</v>
      </c>
      <c r="B27" s="6">
        <v>1</v>
      </c>
      <c r="C27" s="6" t="s">
        <v>37</v>
      </c>
      <c r="D27" s="7">
        <v>1985</v>
      </c>
      <c r="E27" s="7" t="s">
        <v>47</v>
      </c>
      <c r="F27" s="4" t="s">
        <v>52</v>
      </c>
      <c r="G27" s="16"/>
      <c r="H27" s="6" t="s">
        <v>27</v>
      </c>
      <c r="I27" s="8" t="s">
        <v>16</v>
      </c>
      <c r="J27" s="8" t="s">
        <v>16</v>
      </c>
      <c r="K27" s="8" t="s">
        <v>16</v>
      </c>
      <c r="L27" s="8">
        <v>4.5110400000000004</v>
      </c>
      <c r="M27" s="8">
        <v>8.473E-2</v>
      </c>
      <c r="N27" s="64">
        <v>39.257170000000002</v>
      </c>
      <c r="O27" s="8">
        <v>7.8369999999999997</v>
      </c>
      <c r="P27" s="8">
        <v>0.65549999999999997</v>
      </c>
      <c r="Q27" s="7">
        <f t="shared" si="0"/>
        <v>0.99172928539008509</v>
      </c>
      <c r="R27" s="54">
        <v>7.8390000000000004</v>
      </c>
      <c r="S27" s="55">
        <v>0.6609666666666667</v>
      </c>
      <c r="T27" s="8" t="s">
        <v>16</v>
      </c>
      <c r="U27" s="8" t="s">
        <v>16</v>
      </c>
      <c r="V27" s="8" t="s">
        <v>16</v>
      </c>
      <c r="W27" s="7">
        <v>2.8462999999999998</v>
      </c>
      <c r="X27" s="7">
        <v>0.20979999999999999</v>
      </c>
      <c r="Y27" s="7">
        <v>47.62</v>
      </c>
      <c r="Z27" s="7">
        <v>7.8410000000000002</v>
      </c>
      <c r="AA27" s="7">
        <v>0.66039999999999999</v>
      </c>
      <c r="AB27" s="7">
        <f t="shared" si="1"/>
        <v>0.99914266982702094</v>
      </c>
      <c r="AC27" s="8" t="s">
        <v>16</v>
      </c>
      <c r="AD27" s="8" t="s">
        <v>16</v>
      </c>
      <c r="AE27" s="8" t="s">
        <v>16</v>
      </c>
      <c r="AF27" s="26">
        <v>7.8633300000000004</v>
      </c>
      <c r="AG27" s="26">
        <v>0.10648000000000001</v>
      </c>
      <c r="AH27" s="26">
        <v>5.7980799999999997</v>
      </c>
      <c r="AI27" s="8">
        <v>0.66700000000000004</v>
      </c>
      <c r="AJ27" s="8">
        <f t="shared" si="2"/>
        <v>1.0091280447828936</v>
      </c>
      <c r="AK27" s="8">
        <v>33.93</v>
      </c>
      <c r="AL27" s="8">
        <v>27.42</v>
      </c>
      <c r="AM27" s="8">
        <v>34.6</v>
      </c>
      <c r="AN27" s="8">
        <v>7.2050000000000001</v>
      </c>
      <c r="AO27" s="8">
        <v>1.2210000000000001E-3</v>
      </c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8"/>
      <c r="BM27" s="8"/>
      <c r="BN27" s="8"/>
      <c r="BO27" s="8"/>
      <c r="BP27" s="8"/>
      <c r="BQ27" s="8"/>
      <c r="BR27" s="8"/>
    </row>
    <row r="28" spans="1:70" x14ac:dyDescent="0.25">
      <c r="A28" s="17" t="s">
        <v>42</v>
      </c>
      <c r="B28" s="6">
        <v>1</v>
      </c>
      <c r="C28" s="6" t="s">
        <v>37</v>
      </c>
      <c r="D28" s="7">
        <v>1988</v>
      </c>
      <c r="E28" s="7" t="s">
        <v>47</v>
      </c>
      <c r="F28" s="4" t="s">
        <v>34</v>
      </c>
      <c r="G28" s="16"/>
      <c r="H28" s="6" t="s">
        <v>27</v>
      </c>
      <c r="I28" s="8" t="s">
        <v>16</v>
      </c>
      <c r="J28" s="8" t="s">
        <v>16</v>
      </c>
      <c r="K28" s="8" t="s">
        <v>16</v>
      </c>
      <c r="L28" s="8">
        <v>5.7077299999999997</v>
      </c>
      <c r="M28" s="8">
        <v>1.0988E-2</v>
      </c>
      <c r="N28" s="64">
        <v>40.000002000000002</v>
      </c>
      <c r="O28" s="8">
        <v>6.1470000000000002</v>
      </c>
      <c r="P28" s="8">
        <v>9.146E-2</v>
      </c>
      <c r="Q28" s="7">
        <f t="shared" si="0"/>
        <v>0.9617245005257623</v>
      </c>
      <c r="R28" s="54">
        <v>6.1475</v>
      </c>
      <c r="S28" s="55">
        <v>9.5100000000000004E-2</v>
      </c>
      <c r="T28" s="8" t="s">
        <v>16</v>
      </c>
      <c r="U28" s="8" t="s">
        <v>16</v>
      </c>
      <c r="V28" s="8" t="s">
        <v>16</v>
      </c>
      <c r="W28" s="7">
        <v>5.4796800000000001</v>
      </c>
      <c r="X28" s="7">
        <v>2.776E-2</v>
      </c>
      <c r="Y28" s="7">
        <v>48.158169999999998</v>
      </c>
      <c r="Z28" s="7">
        <v>6.1479999999999997</v>
      </c>
      <c r="AA28" s="7">
        <v>9.4570000000000001E-2</v>
      </c>
      <c r="AB28" s="7">
        <f t="shared" si="1"/>
        <v>0.99442691903259728</v>
      </c>
      <c r="AC28" s="57" t="s">
        <v>16</v>
      </c>
      <c r="AD28" s="8" t="s">
        <v>16</v>
      </c>
      <c r="AE28" s="8" t="s">
        <v>16</v>
      </c>
      <c r="AF28" s="7">
        <v>6.1462000000000003</v>
      </c>
      <c r="AG28" s="7">
        <v>0.10721</v>
      </c>
      <c r="AH28" s="7">
        <v>-11.99765</v>
      </c>
      <c r="AI28" s="8">
        <v>9.9269999999999997E-2</v>
      </c>
      <c r="AJ28" s="8">
        <f t="shared" si="2"/>
        <v>1.0438485804416402</v>
      </c>
      <c r="AK28" s="8">
        <v>15.94</v>
      </c>
      <c r="AL28" s="8">
        <v>9.4789999999999992</v>
      </c>
      <c r="AM28" s="8">
        <v>34.049999999999997</v>
      </c>
      <c r="AN28" s="8">
        <v>5.97</v>
      </c>
      <c r="AO28" s="27">
        <v>4.884E-5</v>
      </c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8"/>
      <c r="BM28" s="8"/>
      <c r="BN28" s="8"/>
      <c r="BO28" s="8"/>
      <c r="BP28" s="8"/>
      <c r="BQ28" s="8"/>
      <c r="BR28" s="8"/>
    </row>
    <row r="29" spans="1:70" x14ac:dyDescent="0.25">
      <c r="A29" s="17" t="s">
        <v>42</v>
      </c>
      <c r="B29" s="6">
        <v>1</v>
      </c>
      <c r="C29" s="6" t="s">
        <v>37</v>
      </c>
      <c r="D29" s="7">
        <v>1991</v>
      </c>
      <c r="E29" s="7" t="s">
        <v>47</v>
      </c>
      <c r="F29" s="4" t="s">
        <v>55</v>
      </c>
      <c r="G29" s="16"/>
      <c r="H29" s="6" t="s">
        <v>27</v>
      </c>
      <c r="I29" s="8" t="s">
        <v>16</v>
      </c>
      <c r="J29" s="8" t="s">
        <v>16</v>
      </c>
      <c r="K29" s="8" t="s">
        <v>16</v>
      </c>
      <c r="L29" s="8">
        <v>3.4733200000000002</v>
      </c>
      <c r="M29" s="8">
        <v>0.19996</v>
      </c>
      <c r="N29" s="64">
        <v>26.745329999999999</v>
      </c>
      <c r="O29" s="8">
        <v>8.8209999999999997</v>
      </c>
      <c r="P29" s="8">
        <v>0.55479999999999996</v>
      </c>
      <c r="Q29" s="7">
        <f t="shared" si="0"/>
        <v>1.1613173318448227</v>
      </c>
      <c r="R29" s="54">
        <v>8.7690000000000001</v>
      </c>
      <c r="S29" s="55">
        <v>0.47773333333333334</v>
      </c>
      <c r="T29" s="8" t="s">
        <v>16</v>
      </c>
      <c r="U29" s="8" t="s">
        <v>16</v>
      </c>
      <c r="V29" s="8" t="s">
        <v>16</v>
      </c>
      <c r="W29" s="8">
        <v>-17.734000000000002</v>
      </c>
      <c r="X29" s="8">
        <v>2.5990000000000002</v>
      </c>
      <c r="Y29" s="8">
        <v>20.355</v>
      </c>
      <c r="Z29" s="8">
        <v>8.7170000000000005</v>
      </c>
      <c r="AA29" s="7">
        <v>0.44890000000000002</v>
      </c>
      <c r="AB29" s="7">
        <f t="shared" si="1"/>
        <v>0.9396455484231091</v>
      </c>
      <c r="AC29" s="57" t="s">
        <v>16</v>
      </c>
      <c r="AD29" s="8" t="s">
        <v>16</v>
      </c>
      <c r="AE29" s="8" t="s">
        <v>16</v>
      </c>
      <c r="AF29" s="31">
        <v>8.7439999999999998</v>
      </c>
      <c r="AG29" s="31">
        <v>3.133</v>
      </c>
      <c r="AH29" s="31">
        <v>12.73</v>
      </c>
      <c r="AI29" s="7">
        <v>0.42949999999999999</v>
      </c>
      <c r="AJ29" s="8">
        <f t="shared" si="2"/>
        <v>0.89903711973206801</v>
      </c>
      <c r="AK29" s="8">
        <v>13.69</v>
      </c>
      <c r="AL29" s="8">
        <v>13.47</v>
      </c>
      <c r="AM29" s="8">
        <v>29.8</v>
      </c>
      <c r="AN29" s="8">
        <v>7.99</v>
      </c>
      <c r="AO29" s="8">
        <v>1.2210000000000001E-3</v>
      </c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8"/>
      <c r="BM29" s="8"/>
      <c r="BN29" s="8"/>
      <c r="BO29" s="8"/>
      <c r="BP29" s="8"/>
      <c r="BQ29" s="8"/>
      <c r="BR29" s="8"/>
    </row>
    <row r="30" spans="1:70" x14ac:dyDescent="0.25">
      <c r="A30" s="17" t="s">
        <v>42</v>
      </c>
      <c r="B30" s="6">
        <v>1</v>
      </c>
      <c r="C30" s="6" t="s">
        <v>37</v>
      </c>
      <c r="D30" s="7">
        <v>1994</v>
      </c>
      <c r="E30" s="7" t="s">
        <v>47</v>
      </c>
      <c r="F30" s="4" t="s">
        <v>34</v>
      </c>
      <c r="G30" s="16"/>
      <c r="H30" s="6" t="s">
        <v>27</v>
      </c>
      <c r="I30" s="8" t="s">
        <v>16</v>
      </c>
      <c r="J30" s="8" t="s">
        <v>16</v>
      </c>
      <c r="K30" s="8" t="s">
        <v>16</v>
      </c>
      <c r="L30" s="65">
        <v>5.0734700000000004</v>
      </c>
      <c r="M30" s="65">
        <v>2.4629999999999999E-2</v>
      </c>
      <c r="N30" s="66">
        <v>46.4</v>
      </c>
      <c r="O30" s="65">
        <v>6.2160000000000002</v>
      </c>
      <c r="P30" s="65">
        <v>0.36</v>
      </c>
      <c r="Q30" s="7">
        <f t="shared" si="0"/>
        <v>0.97834948817827716</v>
      </c>
      <c r="R30" s="54">
        <v>6.2170000000000005</v>
      </c>
      <c r="S30" s="55">
        <v>0.36796666666666661</v>
      </c>
      <c r="T30" s="8" t="s">
        <v>16</v>
      </c>
      <c r="U30" s="8" t="s">
        <v>16</v>
      </c>
      <c r="V30" s="8" t="s">
        <v>16</v>
      </c>
      <c r="W30" s="4">
        <v>4.45695</v>
      </c>
      <c r="X30" s="4">
        <v>6.5350000000000005E-2</v>
      </c>
      <c r="Y30" s="4">
        <v>53.892890000000001</v>
      </c>
      <c r="Z30" s="4">
        <v>6.218</v>
      </c>
      <c r="AA30" s="4">
        <v>0.36699999999999999</v>
      </c>
      <c r="AB30" s="7">
        <f t="shared" si="1"/>
        <v>0.99737295044841034</v>
      </c>
      <c r="AC30" s="57" t="s">
        <v>16</v>
      </c>
      <c r="AD30" s="8" t="s">
        <v>16</v>
      </c>
      <c r="AE30" s="8" t="s">
        <v>16</v>
      </c>
      <c r="AF30" s="7">
        <v>6.2290400000000004</v>
      </c>
      <c r="AG30" s="7">
        <v>6.6239999999999993E-2</v>
      </c>
      <c r="AH30" s="7">
        <v>-14.352539999999999</v>
      </c>
      <c r="AI30" s="8">
        <v>0.37690000000000001</v>
      </c>
      <c r="AJ30" s="8">
        <f t="shared" si="2"/>
        <v>1.0242775613733131</v>
      </c>
      <c r="AK30" s="8">
        <v>30.88</v>
      </c>
      <c r="AL30" s="8">
        <v>20.41</v>
      </c>
      <c r="AM30" s="8">
        <v>37.299999999999997</v>
      </c>
      <c r="AN30" s="8">
        <v>5.09</v>
      </c>
      <c r="AO30" s="9">
        <v>0.1429</v>
      </c>
      <c r="AP30" s="8" t="s">
        <v>16</v>
      </c>
      <c r="AQ30" s="8" t="s">
        <v>16</v>
      </c>
      <c r="AR30" s="8" t="s">
        <v>16</v>
      </c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8"/>
      <c r="BM30" s="8"/>
      <c r="BN30" s="8"/>
      <c r="BO30" s="8"/>
      <c r="BP30" s="8"/>
      <c r="BQ30" s="8"/>
      <c r="BR30" s="8"/>
    </row>
    <row r="31" spans="1:70" x14ac:dyDescent="0.25">
      <c r="A31" s="17" t="s">
        <v>42</v>
      </c>
      <c r="B31" s="6">
        <v>1</v>
      </c>
      <c r="C31" s="6" t="s">
        <v>37</v>
      </c>
      <c r="D31" s="7">
        <v>1997</v>
      </c>
      <c r="E31" s="7" t="s">
        <v>47</v>
      </c>
      <c r="F31" s="4" t="s">
        <v>34</v>
      </c>
      <c r="G31" s="16"/>
      <c r="H31" s="6" t="s">
        <v>27</v>
      </c>
      <c r="I31" s="8" t="s">
        <v>16</v>
      </c>
      <c r="J31" s="8" t="s">
        <v>16</v>
      </c>
      <c r="K31" s="8" t="s">
        <v>16</v>
      </c>
      <c r="L31" s="65">
        <v>5.2430089999999998</v>
      </c>
      <c r="M31" s="65">
        <v>3.6776999999999997E-2</v>
      </c>
      <c r="N31" s="66">
        <v>57.848166999999997</v>
      </c>
      <c r="O31" s="65">
        <v>7.37</v>
      </c>
      <c r="P31" s="65">
        <v>0.1565</v>
      </c>
      <c r="Q31" s="7">
        <f t="shared" si="0"/>
        <v>0.98675914249684749</v>
      </c>
      <c r="R31" s="54">
        <v>7.3789999999999996</v>
      </c>
      <c r="S31" s="55">
        <v>0.15859999999999999</v>
      </c>
      <c r="T31" s="8" t="s">
        <v>16</v>
      </c>
      <c r="U31" s="8" t="s">
        <v>16</v>
      </c>
      <c r="V31" s="8" t="s">
        <v>16</v>
      </c>
      <c r="W31" s="4">
        <v>4.6934199999999997</v>
      </c>
      <c r="X31" s="4">
        <v>7.0970000000000005E-2</v>
      </c>
      <c r="Y31" s="4">
        <v>75.928229999999999</v>
      </c>
      <c r="Z31" s="4">
        <v>7.3879999999999999</v>
      </c>
      <c r="AA31" s="4">
        <v>0.1573</v>
      </c>
      <c r="AB31" s="7">
        <f t="shared" si="1"/>
        <v>0.99180327868852458</v>
      </c>
      <c r="AC31" s="57" t="s">
        <v>16</v>
      </c>
      <c r="AD31" s="8" t="s">
        <v>16</v>
      </c>
      <c r="AE31" s="8" t="s">
        <v>16</v>
      </c>
      <c r="AF31" s="7">
        <v>7.4321400000000004</v>
      </c>
      <c r="AG31" s="7">
        <v>4.8280000000000003E-2</v>
      </c>
      <c r="AH31" s="7">
        <v>-12.30278</v>
      </c>
      <c r="AI31" s="8">
        <v>0.16200000000000001</v>
      </c>
      <c r="AJ31" s="8">
        <f t="shared" si="2"/>
        <v>1.0214375788146282</v>
      </c>
      <c r="AK31" s="8">
        <v>49.75</v>
      </c>
      <c r="AL31" s="8">
        <v>35.39</v>
      </c>
      <c r="AM31" s="8">
        <v>40.299999999999997</v>
      </c>
      <c r="AN31" s="8">
        <v>6.7850000000000001</v>
      </c>
      <c r="AO31" s="9">
        <v>4.884E-5</v>
      </c>
      <c r="AP31" s="8" t="s">
        <v>16</v>
      </c>
      <c r="AQ31" s="8" t="s">
        <v>16</v>
      </c>
      <c r="AR31" s="8" t="s">
        <v>16</v>
      </c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8"/>
      <c r="BM31" s="8"/>
      <c r="BN31" s="8"/>
      <c r="BO31" s="8"/>
      <c r="BP31" s="8"/>
      <c r="BQ31" s="8"/>
      <c r="BR31" s="8"/>
    </row>
    <row r="32" spans="1:70" x14ac:dyDescent="0.25">
      <c r="A32" s="17" t="s">
        <v>42</v>
      </c>
      <c r="B32" s="6">
        <v>1</v>
      </c>
      <c r="C32" s="6" t="s">
        <v>37</v>
      </c>
      <c r="D32" s="7">
        <v>2000</v>
      </c>
      <c r="E32" s="7" t="s">
        <v>47</v>
      </c>
      <c r="F32" s="4" t="s">
        <v>34</v>
      </c>
      <c r="G32" s="16"/>
      <c r="H32" s="6" t="s">
        <v>27</v>
      </c>
      <c r="I32" s="8" t="s">
        <v>16</v>
      </c>
      <c r="J32" s="8" t="s">
        <v>16</v>
      </c>
      <c r="K32" s="8" t="s">
        <v>16</v>
      </c>
      <c r="L32" s="67">
        <v>6.4862000000000002</v>
      </c>
      <c r="M32" s="65">
        <v>2.7650000000000001E-2</v>
      </c>
      <c r="N32" s="65">
        <v>46.299990000000001</v>
      </c>
      <c r="O32" s="65">
        <v>7.766</v>
      </c>
      <c r="P32" s="65">
        <v>1.141</v>
      </c>
      <c r="Q32" s="7">
        <f t="shared" si="0"/>
        <v>0.99825021872265962</v>
      </c>
      <c r="R32" s="54">
        <v>7.7705000000000002</v>
      </c>
      <c r="S32" s="55">
        <v>1.143</v>
      </c>
      <c r="T32" s="8" t="s">
        <v>16</v>
      </c>
      <c r="U32" s="8" t="s">
        <v>16</v>
      </c>
      <c r="V32" s="8" t="s">
        <v>16</v>
      </c>
      <c r="W32" s="4">
        <v>5.4010699999999998</v>
      </c>
      <c r="X32" s="4">
        <v>9.6329999999999999E-2</v>
      </c>
      <c r="Y32" s="4">
        <v>49.284439999999996</v>
      </c>
      <c r="Z32" s="4">
        <v>7.7750000000000004</v>
      </c>
      <c r="AA32" s="4">
        <v>1.1419999999999999</v>
      </c>
      <c r="AB32" s="7">
        <f t="shared" si="1"/>
        <v>0.9991251093613297</v>
      </c>
      <c r="AC32" s="57" t="s">
        <v>16</v>
      </c>
      <c r="AD32" s="8" t="s">
        <v>16</v>
      </c>
      <c r="AE32" s="8" t="s">
        <v>16</v>
      </c>
      <c r="AF32" s="7">
        <v>7.7750000000000004</v>
      </c>
      <c r="AG32" s="7">
        <v>0.1023</v>
      </c>
      <c r="AH32" s="7">
        <v>-2.3580999999999999</v>
      </c>
      <c r="AI32" s="8">
        <v>1.1459999999999999</v>
      </c>
      <c r="AJ32" s="8">
        <f t="shared" si="2"/>
        <v>1.0026246719160103</v>
      </c>
      <c r="AK32" s="8">
        <v>26.91</v>
      </c>
      <c r="AL32" s="8">
        <v>20.14</v>
      </c>
      <c r="AM32" s="8">
        <v>23.6</v>
      </c>
      <c r="AN32" s="8">
        <v>5.375</v>
      </c>
      <c r="AO32" s="9">
        <v>0.1071</v>
      </c>
      <c r="AP32" s="8" t="s">
        <v>16</v>
      </c>
      <c r="AQ32" s="8" t="s">
        <v>16</v>
      </c>
      <c r="AR32" s="8" t="s">
        <v>16</v>
      </c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8"/>
      <c r="BM32" s="8"/>
      <c r="BN32" s="8"/>
      <c r="BO32" s="8"/>
      <c r="BP32" s="8"/>
      <c r="BQ32" s="8"/>
      <c r="BR32" s="8"/>
    </row>
    <row r="33" spans="1:73" x14ac:dyDescent="0.25">
      <c r="A33" s="17" t="s">
        <v>42</v>
      </c>
      <c r="B33" s="6">
        <v>1</v>
      </c>
      <c r="C33" s="6" t="s">
        <v>37</v>
      </c>
      <c r="D33" s="7">
        <v>2003</v>
      </c>
      <c r="E33" s="7" t="s">
        <v>47</v>
      </c>
      <c r="F33" s="4" t="s">
        <v>34</v>
      </c>
      <c r="G33" s="16"/>
      <c r="H33" s="6" t="s">
        <v>27</v>
      </c>
      <c r="I33" s="8" t="s">
        <v>16</v>
      </c>
      <c r="J33" s="8" t="s">
        <v>16</v>
      </c>
      <c r="K33" s="8" t="s">
        <v>16</v>
      </c>
      <c r="L33" s="65">
        <v>3.5255100000000001</v>
      </c>
      <c r="M33" s="65">
        <v>0.11465</v>
      </c>
      <c r="N33" s="65">
        <v>31.677769999999999</v>
      </c>
      <c r="O33" s="65">
        <v>7.157</v>
      </c>
      <c r="P33" s="65">
        <v>0.44669999999999999</v>
      </c>
      <c r="Q33" s="7">
        <f t="shared" si="0"/>
        <v>0.99970160387914953</v>
      </c>
      <c r="R33" s="54">
        <v>7.1609999999999996</v>
      </c>
      <c r="S33" s="55">
        <v>0.44683333333333336</v>
      </c>
      <c r="T33" s="8" t="s">
        <v>16</v>
      </c>
      <c r="U33" s="8" t="s">
        <v>16</v>
      </c>
      <c r="V33" s="8" t="s">
        <v>16</v>
      </c>
      <c r="W33" s="4">
        <v>2.8672</v>
      </c>
      <c r="X33" s="4">
        <v>0.19009999999999999</v>
      </c>
      <c r="Y33" s="4">
        <v>45.205399999999997</v>
      </c>
      <c r="Z33" s="4">
        <v>7.165</v>
      </c>
      <c r="AA33" s="4">
        <v>0.44600000000000001</v>
      </c>
      <c r="AB33" s="7">
        <f t="shared" si="1"/>
        <v>0.99813502424468481</v>
      </c>
      <c r="AC33" s="57" t="s">
        <v>16</v>
      </c>
      <c r="AD33" s="8" t="s">
        <v>16</v>
      </c>
      <c r="AE33" s="8" t="s">
        <v>16</v>
      </c>
      <c r="AF33" s="7">
        <v>7.1878299999999999</v>
      </c>
      <c r="AG33" s="7">
        <v>0.1045</v>
      </c>
      <c r="AH33" s="7">
        <v>2.67699</v>
      </c>
      <c r="AI33" s="8">
        <v>0.44779999999999998</v>
      </c>
      <c r="AJ33" s="8">
        <f t="shared" si="2"/>
        <v>1.0021633718761656</v>
      </c>
      <c r="AK33" s="8">
        <v>31.34</v>
      </c>
      <c r="AL33" s="8">
        <v>24.71</v>
      </c>
      <c r="AM33" s="8">
        <v>31.3</v>
      </c>
      <c r="AN33" s="8">
        <v>6.2350000000000003</v>
      </c>
      <c r="AO33" s="9">
        <v>4.884E-5</v>
      </c>
      <c r="AP33" s="8" t="s">
        <v>16</v>
      </c>
      <c r="AQ33" s="8" t="s">
        <v>16</v>
      </c>
      <c r="AR33" s="8" t="s">
        <v>16</v>
      </c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8"/>
      <c r="BM33" s="8"/>
      <c r="BN33" s="8"/>
      <c r="BO33" s="8"/>
      <c r="BP33" s="8"/>
      <c r="BQ33" s="8"/>
      <c r="BR33" s="8"/>
    </row>
    <row r="34" spans="1:73" x14ac:dyDescent="0.25">
      <c r="A34" s="17" t="s">
        <v>42</v>
      </c>
      <c r="B34" s="6">
        <v>1</v>
      </c>
      <c r="C34" s="6" t="s">
        <v>37</v>
      </c>
      <c r="D34" s="7">
        <v>2005</v>
      </c>
      <c r="E34" s="7" t="s">
        <v>47</v>
      </c>
      <c r="F34" s="4" t="s">
        <v>34</v>
      </c>
      <c r="G34" s="16"/>
      <c r="H34" s="6" t="s">
        <v>27</v>
      </c>
      <c r="I34" s="8" t="s">
        <v>16</v>
      </c>
      <c r="J34" s="8" t="s">
        <v>16</v>
      </c>
      <c r="K34" s="8" t="s">
        <v>16</v>
      </c>
      <c r="L34" s="65">
        <v>5.7255599999999998</v>
      </c>
      <c r="M34" s="65">
        <v>9.2929999999999999E-2</v>
      </c>
      <c r="N34" s="65">
        <v>20.171309999999998</v>
      </c>
      <c r="O34" s="65">
        <v>7.6</v>
      </c>
      <c r="P34" s="65">
        <v>0.22919999999999999</v>
      </c>
      <c r="Q34" s="7">
        <f t="shared" si="0"/>
        <v>0.98369098712446357</v>
      </c>
      <c r="R34" s="54">
        <v>7.601</v>
      </c>
      <c r="S34" s="55">
        <v>0.23299999999999998</v>
      </c>
      <c r="T34" s="8" t="s">
        <v>16</v>
      </c>
      <c r="U34" s="8" t="s">
        <v>16</v>
      </c>
      <c r="V34" s="8" t="s">
        <v>16</v>
      </c>
      <c r="W34" s="4">
        <v>5.2080000000000002</v>
      </c>
      <c r="X34" s="4">
        <v>0.17929999999999999</v>
      </c>
      <c r="Y34" s="4">
        <v>26.700900000000001</v>
      </c>
      <c r="Z34" s="4">
        <v>7.6020000000000003</v>
      </c>
      <c r="AA34" s="4">
        <v>0.2326</v>
      </c>
      <c r="AB34" s="7">
        <f t="shared" si="1"/>
        <v>0.99828326180257521</v>
      </c>
      <c r="AC34" s="57" t="s">
        <v>16</v>
      </c>
      <c r="AD34" s="8" t="s">
        <v>16</v>
      </c>
      <c r="AE34" s="8" t="s">
        <v>16</v>
      </c>
      <c r="AF34" s="7">
        <v>7.6063999999999998</v>
      </c>
      <c r="AG34" s="7">
        <v>0.15162999999999999</v>
      </c>
      <c r="AH34" s="7">
        <v>-3.8898999999999999</v>
      </c>
      <c r="AI34" s="8">
        <v>0.23719999999999999</v>
      </c>
      <c r="AJ34" s="8">
        <f t="shared" si="2"/>
        <v>1.0180257510729613</v>
      </c>
      <c r="AK34" s="8">
        <v>15.87</v>
      </c>
      <c r="AL34" s="8">
        <v>11.3</v>
      </c>
      <c r="AM34" s="8">
        <v>17.14</v>
      </c>
      <c r="AN34" s="8">
        <v>7.085</v>
      </c>
      <c r="AO34" s="9">
        <v>3.0529999999999999E-4</v>
      </c>
      <c r="AP34" s="8" t="s">
        <v>16</v>
      </c>
      <c r="AQ34" s="8" t="s">
        <v>16</v>
      </c>
      <c r="AR34" s="8" t="s">
        <v>16</v>
      </c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8"/>
      <c r="BM34" s="8"/>
      <c r="BN34" s="8"/>
      <c r="BO34" s="8"/>
      <c r="BP34" s="8"/>
      <c r="BQ34" s="8"/>
      <c r="BR34" s="8"/>
    </row>
    <row r="35" spans="1:73" x14ac:dyDescent="0.25">
      <c r="A35" s="17" t="s">
        <v>42</v>
      </c>
      <c r="B35" s="6">
        <v>1</v>
      </c>
      <c r="C35" s="6" t="s">
        <v>37</v>
      </c>
      <c r="D35" s="7">
        <v>2007</v>
      </c>
      <c r="E35" s="7" t="s">
        <v>47</v>
      </c>
      <c r="F35" s="4" t="s">
        <v>34</v>
      </c>
      <c r="G35" s="16"/>
      <c r="H35" s="6" t="s">
        <v>27</v>
      </c>
      <c r="I35" s="8" t="s">
        <v>16</v>
      </c>
      <c r="J35" s="8" t="s">
        <v>16</v>
      </c>
      <c r="K35" s="8" t="s">
        <v>16</v>
      </c>
      <c r="L35" s="65">
        <v>6.3646799999999999</v>
      </c>
      <c r="M35" s="65">
        <v>3.9390000000000001E-2</v>
      </c>
      <c r="N35" s="65">
        <v>44.652200000000001</v>
      </c>
      <c r="O35" s="65">
        <v>8.1229999999999993</v>
      </c>
      <c r="P35" s="65">
        <v>0.25319999999999998</v>
      </c>
      <c r="Q35" s="7">
        <f t="shared" si="0"/>
        <v>0.99450117831893159</v>
      </c>
      <c r="R35" s="54">
        <v>8.1189999999999998</v>
      </c>
      <c r="S35" s="55">
        <v>0.25459999999999999</v>
      </c>
      <c r="T35" s="8" t="s">
        <v>16</v>
      </c>
      <c r="U35" s="8" t="s">
        <v>16</v>
      </c>
      <c r="V35" s="8" t="s">
        <v>16</v>
      </c>
      <c r="W35" s="4">
        <v>5.6634599999999997</v>
      </c>
      <c r="X35" s="4">
        <v>0.10168000000000001</v>
      </c>
      <c r="Y35" s="4">
        <v>48.221890000000002</v>
      </c>
      <c r="Z35" s="4">
        <v>8.1150000000000002</v>
      </c>
      <c r="AA35" s="4">
        <v>0.255</v>
      </c>
      <c r="AB35" s="7">
        <f t="shared" si="1"/>
        <v>1.0015710919088767</v>
      </c>
      <c r="AC35" s="57" t="s">
        <v>16</v>
      </c>
      <c r="AD35" s="8" t="s">
        <v>16</v>
      </c>
      <c r="AE35" s="8" t="s">
        <v>16</v>
      </c>
      <c r="AF35" s="7">
        <v>8.17164</v>
      </c>
      <c r="AG35" s="7">
        <v>7.0970000000000005E-2</v>
      </c>
      <c r="AH35" s="7">
        <v>-11.95973</v>
      </c>
      <c r="AI35" s="8">
        <v>0.25559999999999999</v>
      </c>
      <c r="AJ35" s="8">
        <f t="shared" si="2"/>
        <v>1.0039277297721916</v>
      </c>
      <c r="AK35" s="8">
        <v>30.25</v>
      </c>
      <c r="AL35" s="8">
        <v>20.49</v>
      </c>
      <c r="AM35" s="8">
        <v>29.1</v>
      </c>
      <c r="AN35" s="8">
        <v>7.3049999999999997</v>
      </c>
      <c r="AO35" s="9">
        <v>4.884E-5</v>
      </c>
      <c r="AP35" s="8" t="s">
        <v>16</v>
      </c>
      <c r="AQ35" s="8" t="s">
        <v>16</v>
      </c>
      <c r="AR35" s="8" t="s">
        <v>16</v>
      </c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8"/>
      <c r="BM35" s="8"/>
      <c r="BN35" s="8"/>
      <c r="BO35" s="8"/>
      <c r="BP35" s="8"/>
      <c r="BQ35" s="8"/>
      <c r="BR35" s="8"/>
    </row>
    <row r="36" spans="1:73" x14ac:dyDescent="0.25">
      <c r="A36" s="17" t="s">
        <v>42</v>
      </c>
      <c r="B36" s="6">
        <v>1</v>
      </c>
      <c r="C36" s="6" t="s">
        <v>37</v>
      </c>
      <c r="D36" s="7">
        <v>2010</v>
      </c>
      <c r="E36" s="7" t="s">
        <v>47</v>
      </c>
      <c r="F36" s="4" t="s">
        <v>62</v>
      </c>
      <c r="G36" s="16"/>
      <c r="H36" s="6" t="s">
        <v>27</v>
      </c>
      <c r="I36" s="8">
        <v>2.2000000000000002</v>
      </c>
      <c r="J36" s="8">
        <v>0.19</v>
      </c>
      <c r="K36" s="8">
        <v>35</v>
      </c>
      <c r="L36" s="65">
        <v>4.0956999999999999</v>
      </c>
      <c r="M36" s="65">
        <v>0.16975999999999999</v>
      </c>
      <c r="N36" s="65">
        <v>28.098610000000001</v>
      </c>
      <c r="O36" s="65">
        <v>8.8659999999999997</v>
      </c>
      <c r="P36" s="65">
        <v>0.32640000000000002</v>
      </c>
      <c r="Q36" s="7">
        <f t="shared" si="0"/>
        <v>1.0503056955915477</v>
      </c>
      <c r="R36" s="54">
        <v>8.8640000000000008</v>
      </c>
      <c r="S36" s="55">
        <v>0.31076666666666669</v>
      </c>
      <c r="T36" s="8" t="s">
        <v>16</v>
      </c>
      <c r="U36" s="8" t="s">
        <v>16</v>
      </c>
      <c r="V36" s="8" t="s">
        <v>16</v>
      </c>
      <c r="W36" s="4">
        <v>2.1002000000000001</v>
      </c>
      <c r="X36" s="4">
        <v>0.39050000000000001</v>
      </c>
      <c r="Y36" s="4">
        <v>34.630000000000003</v>
      </c>
      <c r="Z36" s="4">
        <v>8.8620000000000001</v>
      </c>
      <c r="AA36" s="4">
        <v>0.30990000000000001</v>
      </c>
      <c r="AB36" s="7">
        <f t="shared" si="1"/>
        <v>0.99721119811219561</v>
      </c>
      <c r="AC36" s="57" t="s">
        <v>16</v>
      </c>
      <c r="AD36" s="8" t="s">
        <v>16</v>
      </c>
      <c r="AE36" s="8" t="s">
        <v>16</v>
      </c>
      <c r="AF36" s="7">
        <v>8.8835999999999995</v>
      </c>
      <c r="AG36" s="7">
        <v>0.1132</v>
      </c>
      <c r="AH36" s="7">
        <v>2.1853899999999999</v>
      </c>
      <c r="AI36" s="8">
        <v>0.29599999999999999</v>
      </c>
      <c r="AJ36" s="8">
        <f t="shared" si="2"/>
        <v>0.95248310629625643</v>
      </c>
      <c r="AK36" s="8">
        <v>28.65</v>
      </c>
      <c r="AL36" s="8">
        <v>22.53</v>
      </c>
      <c r="AM36" s="8">
        <v>34.159999999999997</v>
      </c>
      <c r="AN36" s="8">
        <v>8.2100000000000009</v>
      </c>
      <c r="AO36" s="9">
        <v>4.884E-5</v>
      </c>
      <c r="AP36" s="8" t="s">
        <v>16</v>
      </c>
      <c r="AQ36" s="8" t="s">
        <v>16</v>
      </c>
      <c r="AR36" s="8" t="s">
        <v>16</v>
      </c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8"/>
      <c r="BM36" s="8"/>
      <c r="BN36" s="8"/>
      <c r="BO36" s="8"/>
      <c r="BP36" s="8"/>
      <c r="BQ36" s="8"/>
      <c r="BR36" s="8"/>
    </row>
    <row r="37" spans="1:73" x14ac:dyDescent="0.25">
      <c r="A37" s="17" t="s">
        <v>42</v>
      </c>
      <c r="B37" s="6">
        <v>1</v>
      </c>
      <c r="C37" s="6" t="s">
        <v>37</v>
      </c>
      <c r="D37" s="7">
        <v>2012</v>
      </c>
      <c r="E37" s="7" t="s">
        <v>47</v>
      </c>
      <c r="F37" s="4" t="s">
        <v>34</v>
      </c>
      <c r="G37" s="16"/>
      <c r="H37" s="6" t="s">
        <v>27</v>
      </c>
      <c r="I37" s="8">
        <v>2.5</v>
      </c>
      <c r="J37" s="8">
        <v>0.19</v>
      </c>
      <c r="K37" s="8">
        <v>35</v>
      </c>
      <c r="L37" s="35">
        <v>3.7458999999999998</v>
      </c>
      <c r="M37" s="35">
        <v>0.1925</v>
      </c>
      <c r="N37" s="35">
        <v>28.513300000000001</v>
      </c>
      <c r="O37" s="65">
        <v>9.234</v>
      </c>
      <c r="P37" s="8">
        <v>0.51039999999999996</v>
      </c>
      <c r="Q37" s="7">
        <f t="shared" si="0"/>
        <v>1.1051605918440996</v>
      </c>
      <c r="R37" s="54">
        <v>9.1805000000000003</v>
      </c>
      <c r="S37" s="55">
        <v>0.46183333333333332</v>
      </c>
      <c r="T37" s="8" t="s">
        <v>16</v>
      </c>
      <c r="U37" s="8" t="s">
        <v>16</v>
      </c>
      <c r="V37" s="8" t="s">
        <v>16</v>
      </c>
      <c r="W37" s="28">
        <v>-14.707000000000001</v>
      </c>
      <c r="X37" s="4">
        <v>2.1539999999999999</v>
      </c>
      <c r="Y37" s="4">
        <v>22.129000000000001</v>
      </c>
      <c r="Z37" s="4">
        <v>9.1270000000000007</v>
      </c>
      <c r="AA37" s="4">
        <v>0.44230000000000003</v>
      </c>
      <c r="AB37" s="7">
        <f t="shared" si="1"/>
        <v>0.95770479971129563</v>
      </c>
      <c r="AC37" s="57" t="s">
        <v>16</v>
      </c>
      <c r="AD37" s="8" t="s">
        <v>16</v>
      </c>
      <c r="AE37" s="8" t="s">
        <v>16</v>
      </c>
      <c r="AF37" s="35">
        <v>9.2031100000000006</v>
      </c>
      <c r="AG37" s="35">
        <v>0.22453999999999999</v>
      </c>
      <c r="AH37" s="8">
        <v>9.4249700000000001</v>
      </c>
      <c r="AI37" s="8">
        <v>0.43280000000000002</v>
      </c>
      <c r="AJ37" s="8">
        <f t="shared" si="2"/>
        <v>0.93713460844460494</v>
      </c>
      <c r="AK37" s="8">
        <v>22.77</v>
      </c>
      <c r="AL37" s="8">
        <v>19.68</v>
      </c>
      <c r="AM37" s="8">
        <v>35.979999999999997</v>
      </c>
      <c r="AN37" s="8">
        <v>8.3550000000000004</v>
      </c>
      <c r="AO37" s="9">
        <v>1.2210000000000001E-3</v>
      </c>
      <c r="AP37" s="8" t="s">
        <v>16</v>
      </c>
      <c r="AQ37" s="8" t="s">
        <v>16</v>
      </c>
      <c r="AR37" s="8" t="s">
        <v>16</v>
      </c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8"/>
      <c r="BM37" s="8"/>
      <c r="BN37" s="8"/>
      <c r="BO37" s="8"/>
      <c r="BP37" s="8"/>
      <c r="BQ37" s="8"/>
      <c r="BR37" s="8"/>
    </row>
    <row r="38" spans="1:73" x14ac:dyDescent="0.25">
      <c r="A38" s="17" t="s">
        <v>42</v>
      </c>
      <c r="B38" s="6">
        <v>1</v>
      </c>
      <c r="C38" s="6" t="s">
        <v>37</v>
      </c>
      <c r="D38" s="7">
        <v>2018</v>
      </c>
      <c r="E38" s="7" t="s">
        <v>47</v>
      </c>
      <c r="F38" s="4" t="s">
        <v>34</v>
      </c>
      <c r="G38" s="16"/>
      <c r="H38" s="6" t="s">
        <v>27</v>
      </c>
      <c r="I38" s="8">
        <v>3.4</v>
      </c>
      <c r="J38" s="8">
        <v>0.1</v>
      </c>
      <c r="K38" s="8">
        <v>35</v>
      </c>
      <c r="L38" s="8">
        <v>4.7996999999999996</v>
      </c>
      <c r="M38" s="8">
        <v>4.7399999999999998E-2</v>
      </c>
      <c r="N38" s="64">
        <v>46.351120000000002</v>
      </c>
      <c r="O38" s="8">
        <v>6.9969999999999999</v>
      </c>
      <c r="P38" s="8">
        <v>0.31369999999999998</v>
      </c>
      <c r="Q38" s="7">
        <f t="shared" si="0"/>
        <v>1.0151008521195124</v>
      </c>
      <c r="R38" s="54">
        <v>6.9994999999999994</v>
      </c>
      <c r="S38" s="55">
        <v>0.30903333333333333</v>
      </c>
      <c r="T38" s="8" t="s">
        <v>16</v>
      </c>
      <c r="U38" s="8" t="s">
        <v>16</v>
      </c>
      <c r="V38" s="8" t="s">
        <v>16</v>
      </c>
      <c r="W38" s="7">
        <v>4.1861499999999996</v>
      </c>
      <c r="X38" s="7">
        <v>9.2160000000000006E-2</v>
      </c>
      <c r="Y38" s="7">
        <v>61.103099999999998</v>
      </c>
      <c r="Z38" s="7">
        <v>7.0019999999999998</v>
      </c>
      <c r="AA38" s="7">
        <v>0.31209999999999999</v>
      </c>
      <c r="AB38" s="7">
        <f t="shared" si="1"/>
        <v>1.0099234171071081</v>
      </c>
      <c r="AC38" s="57" t="s">
        <v>16</v>
      </c>
      <c r="AD38" s="8" t="s">
        <v>16</v>
      </c>
      <c r="AE38" s="8" t="s">
        <v>16</v>
      </c>
      <c r="AF38" s="7">
        <v>7.0956700000000001</v>
      </c>
      <c r="AG38" s="7">
        <v>4.8750000000000002E-2</v>
      </c>
      <c r="AH38" s="7">
        <v>-14.074299999999999</v>
      </c>
      <c r="AI38" s="8">
        <v>0.30130000000000001</v>
      </c>
      <c r="AJ38" s="8">
        <f t="shared" si="2"/>
        <v>0.9749757307733794</v>
      </c>
      <c r="AK38" s="8">
        <v>47.37</v>
      </c>
      <c r="AL38" s="8">
        <v>33.159999999999997</v>
      </c>
      <c r="AM38" s="8">
        <v>38.200000000000003</v>
      </c>
      <c r="AN38" s="8">
        <v>6.3849999999999998</v>
      </c>
      <c r="AO38" s="27">
        <v>6.1050000000000007E-5</v>
      </c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8"/>
      <c r="BM38" s="8"/>
      <c r="BN38" s="8"/>
      <c r="BO38" s="8"/>
      <c r="BP38" s="8"/>
      <c r="BQ38" s="8"/>
      <c r="BR38" s="8"/>
    </row>
    <row r="39" spans="1:73" x14ac:dyDescent="0.25">
      <c r="A39" s="17"/>
      <c r="B39" s="6"/>
      <c r="C39" s="6"/>
      <c r="D39" s="7"/>
      <c r="E39" s="7"/>
      <c r="F39" s="4"/>
      <c r="G39" s="16"/>
      <c r="H39" s="6"/>
      <c r="I39" s="8"/>
      <c r="J39" s="8"/>
      <c r="K39" s="68" t="s">
        <v>85</v>
      </c>
      <c r="L39" s="8"/>
      <c r="M39" s="8"/>
      <c r="N39" s="69">
        <f>AVERAGE(N25:N38)</f>
        <v>38.532007785714292</v>
      </c>
      <c r="O39" s="8"/>
      <c r="P39" s="8"/>
      <c r="Q39" s="69">
        <f>AVERAGE(Q25:Q38)</f>
        <v>1.0143613052170495</v>
      </c>
      <c r="R39" s="72">
        <f>AVERAGE(R25:R38)</f>
        <v>7.4866071428571415</v>
      </c>
      <c r="S39" s="55"/>
      <c r="T39" s="8"/>
      <c r="U39" s="8"/>
      <c r="V39" s="8"/>
      <c r="W39" s="7"/>
      <c r="X39" s="7"/>
      <c r="Y39" s="69">
        <f>AVERAGE(Y25:Y38)</f>
        <v>45.038794285714289</v>
      </c>
      <c r="Z39" s="7"/>
      <c r="AA39" s="69">
        <f>AVERAGE(AA25:AA38)</f>
        <v>0.40523357142857142</v>
      </c>
      <c r="AB39" s="69">
        <f>AVERAGE(AB25:AB38)</f>
        <v>0.99164385866691329</v>
      </c>
      <c r="AC39" s="57"/>
      <c r="AD39" s="8"/>
      <c r="AE39" s="8"/>
      <c r="AF39" s="7"/>
      <c r="AG39" s="7"/>
      <c r="AH39" s="7"/>
      <c r="AI39" s="8"/>
      <c r="AJ39" s="69">
        <f>AVERAGE(AJ25:AJ38)</f>
        <v>0.99399483611603723</v>
      </c>
      <c r="AK39" s="69">
        <f>AVERAGE(AK25:AK38)</f>
        <v>30.159285714285712</v>
      </c>
      <c r="AL39" s="69">
        <f>AVERAGE(AL25:AL38)</f>
        <v>22.979928571428577</v>
      </c>
      <c r="AM39" s="69">
        <f>AVERAGE(AM25:AM38)</f>
        <v>32.730714285714292</v>
      </c>
      <c r="AN39" s="69">
        <f>AVERAGE(AN25:AN38)</f>
        <v>6.6714285714285717</v>
      </c>
      <c r="AO39" s="2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8"/>
      <c r="BM39" s="8"/>
      <c r="BN39" s="8"/>
      <c r="BO39" s="8"/>
      <c r="BP39" s="8"/>
      <c r="BQ39" s="8"/>
      <c r="BR39" s="8"/>
    </row>
    <row r="40" spans="1:73" x14ac:dyDescent="0.25">
      <c r="A40" s="17"/>
      <c r="B40" s="6"/>
      <c r="C40" s="6"/>
      <c r="D40" s="7"/>
      <c r="E40" s="7"/>
      <c r="F40" s="4"/>
      <c r="G40" s="16"/>
      <c r="H40" s="6"/>
      <c r="I40" s="8"/>
      <c r="J40" s="8"/>
      <c r="K40" s="68" t="s">
        <v>86</v>
      </c>
      <c r="L40" s="8"/>
      <c r="M40" s="8"/>
      <c r="N40" s="69">
        <f>STDEV(N25:N38)</f>
        <v>10.196658664657818</v>
      </c>
      <c r="O40" s="8"/>
      <c r="P40" s="8"/>
      <c r="Q40" s="69">
        <f>STDEV(Q25:Q38)</f>
        <v>5.5306070322617348E-2</v>
      </c>
      <c r="R40" s="72">
        <f>STDEV(R25:R38)</f>
        <v>1.0534853176767454</v>
      </c>
      <c r="S40" s="55"/>
      <c r="T40" s="8"/>
      <c r="U40" s="8"/>
      <c r="V40" s="8"/>
      <c r="W40" s="7"/>
      <c r="X40" s="7"/>
      <c r="Y40" s="69">
        <f>STDEV(Y25:Y38)</f>
        <v>15.040141387932838</v>
      </c>
      <c r="Z40" s="7"/>
      <c r="AA40" s="69">
        <f>STDEV(AA25:AA38)</f>
        <v>0.25617870732413289</v>
      </c>
      <c r="AB40" s="69">
        <f>STDEV(AB25:AB38)</f>
        <v>1.899350128706213E-2</v>
      </c>
      <c r="AC40" s="57"/>
      <c r="AD40" s="8"/>
      <c r="AE40" s="8"/>
      <c r="AF40" s="7"/>
      <c r="AG40" s="7"/>
      <c r="AH40" s="7"/>
      <c r="AI40" s="8"/>
      <c r="AJ40" s="69">
        <f>STDEV(AJ25:AJ38)</f>
        <v>3.9509678561958611E-2</v>
      </c>
      <c r="AK40" s="69">
        <f>STDEV(AK25:AK38)</f>
        <v>11.619906304590957</v>
      </c>
      <c r="AL40" s="69">
        <f>STDEV(AL25:AL38)</f>
        <v>9.1472820718614329</v>
      </c>
      <c r="AM40" s="69">
        <f>STDEV(AM25:AM38)</f>
        <v>6.2903032387289848</v>
      </c>
      <c r="AN40" s="69">
        <f>STDEV(AN25:AN38)</f>
        <v>1.1153895983215671</v>
      </c>
      <c r="AO40" s="2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8"/>
      <c r="BM40" s="8"/>
      <c r="BN40" s="8"/>
      <c r="BO40" s="8"/>
      <c r="BP40" s="8"/>
      <c r="BQ40" s="8"/>
      <c r="BR40" s="8"/>
    </row>
    <row r="41" spans="1:73" x14ac:dyDescent="0.25">
      <c r="A41" s="17"/>
      <c r="B41" s="6"/>
      <c r="C41" s="6"/>
      <c r="D41" s="7"/>
      <c r="E41" s="7"/>
      <c r="F41" s="4"/>
      <c r="G41" s="16"/>
      <c r="H41" s="6"/>
      <c r="I41" s="8"/>
      <c r="J41" s="8"/>
      <c r="K41" s="8"/>
      <c r="L41" s="8"/>
      <c r="M41" s="8"/>
      <c r="N41" s="64"/>
      <c r="O41" s="8"/>
      <c r="P41" s="8"/>
      <c r="Q41" s="7"/>
      <c r="R41" s="54"/>
      <c r="S41" s="55"/>
      <c r="T41" s="8"/>
      <c r="U41" s="8"/>
      <c r="V41" s="8"/>
      <c r="W41" s="7"/>
      <c r="X41" s="7"/>
      <c r="Y41" s="7"/>
      <c r="Z41" s="7"/>
      <c r="AA41" s="7"/>
      <c r="AB41" s="7"/>
      <c r="AC41" s="57"/>
      <c r="AD41" s="8"/>
      <c r="AE41" s="8"/>
      <c r="AF41" s="7"/>
      <c r="AG41" s="7"/>
      <c r="AH41" s="7"/>
      <c r="AI41" s="8"/>
      <c r="AJ41" s="8"/>
      <c r="AK41" s="8"/>
      <c r="AL41" s="8"/>
      <c r="AM41" s="8"/>
      <c r="AN41" s="8"/>
      <c r="AO41" s="2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8"/>
      <c r="BM41" s="8"/>
      <c r="BN41" s="8"/>
      <c r="BO41" s="8"/>
      <c r="BP41" s="8"/>
      <c r="BQ41" s="8"/>
      <c r="BR41" s="8"/>
    </row>
    <row r="42" spans="1:73" x14ac:dyDescent="0.25">
      <c r="A42" s="17" t="s">
        <v>42</v>
      </c>
      <c r="B42" s="6">
        <v>1</v>
      </c>
      <c r="C42" s="6" t="s">
        <v>37</v>
      </c>
      <c r="D42" s="7">
        <v>1980</v>
      </c>
      <c r="E42" s="7" t="s">
        <v>50</v>
      </c>
      <c r="F42" s="4" t="s">
        <v>49</v>
      </c>
      <c r="G42" s="16"/>
      <c r="H42" s="6" t="s">
        <v>27</v>
      </c>
      <c r="I42" s="8" t="s">
        <v>16</v>
      </c>
      <c r="J42" s="8" t="s">
        <v>16</v>
      </c>
      <c r="K42" s="8" t="s">
        <v>16</v>
      </c>
      <c r="L42" s="8">
        <v>2.9956399999999999</v>
      </c>
      <c r="M42" s="8">
        <v>4.301E-2</v>
      </c>
      <c r="N42" s="64">
        <v>62.5</v>
      </c>
      <c r="O42" s="8">
        <v>5.6840000000000002</v>
      </c>
      <c r="P42" s="8">
        <v>0.621</v>
      </c>
      <c r="Q42" s="7">
        <f t="shared" ref="Q42:Q47" si="3">P42/S42</f>
        <v>1.0035552682611508</v>
      </c>
      <c r="R42" s="54">
        <v>5.9195000000000002</v>
      </c>
      <c r="S42" s="55">
        <v>0.61879999999999991</v>
      </c>
      <c r="T42" s="8" t="s">
        <v>16</v>
      </c>
      <c r="U42" s="8" t="s">
        <v>16</v>
      </c>
      <c r="V42" s="8" t="s">
        <v>16</v>
      </c>
      <c r="W42" s="7">
        <v>2.1558000000000002</v>
      </c>
      <c r="X42" s="7">
        <v>8.0799999999999997E-2</v>
      </c>
      <c r="Y42" s="7">
        <v>98.995900000000006</v>
      </c>
      <c r="Z42" s="7">
        <v>6.1550000000000002</v>
      </c>
      <c r="AA42" s="7">
        <v>0.61819999999999997</v>
      </c>
      <c r="AB42" s="7">
        <f t="shared" ref="AB42:AB47" si="4">AA42/S42</f>
        <v>0.99903038138332267</v>
      </c>
      <c r="AC42" s="57" t="s">
        <v>16</v>
      </c>
      <c r="AD42" s="8" t="s">
        <v>16</v>
      </c>
      <c r="AE42" s="8" t="s">
        <v>16</v>
      </c>
      <c r="AF42" s="7">
        <v>6.2932300000000003</v>
      </c>
      <c r="AG42" s="7">
        <v>3.3919999999999999E-2</v>
      </c>
      <c r="AH42" s="7">
        <v>-1.63565</v>
      </c>
      <c r="AI42" s="8">
        <v>0.61719999999999997</v>
      </c>
      <c r="AJ42" s="8">
        <f t="shared" ref="AJ42:AJ47" si="5">AI42/S42</f>
        <v>0.99741435035552695</v>
      </c>
      <c r="AK42" s="8">
        <v>86.69</v>
      </c>
      <c r="AL42" s="8">
        <v>66.25</v>
      </c>
      <c r="AM42" s="8">
        <v>33.5</v>
      </c>
      <c r="AN42" s="8">
        <v>3.86</v>
      </c>
      <c r="AO42" s="8">
        <v>7.9369999999999996E-3</v>
      </c>
      <c r="AP42" s="7"/>
      <c r="AQ42" s="7"/>
      <c r="AR42" s="7"/>
      <c r="AS42" s="4"/>
      <c r="AT42" s="4"/>
      <c r="AU42" s="4"/>
      <c r="AV42" s="4"/>
      <c r="AW42" s="4"/>
      <c r="AX42" s="8" t="s">
        <v>16</v>
      </c>
      <c r="AY42" s="8" t="s">
        <v>16</v>
      </c>
      <c r="AZ42" s="8" t="s">
        <v>16</v>
      </c>
      <c r="BA42" s="4"/>
      <c r="BB42" s="4"/>
      <c r="BC42" s="4"/>
      <c r="BD42" s="4"/>
      <c r="BE42" s="4"/>
      <c r="BF42" s="8" t="s">
        <v>16</v>
      </c>
      <c r="BG42" s="8" t="s">
        <v>16</v>
      </c>
      <c r="BH42" s="8" t="s">
        <v>16</v>
      </c>
      <c r="BI42" s="4"/>
      <c r="BJ42" s="4"/>
      <c r="BK42" s="4"/>
      <c r="BL42" s="4"/>
      <c r="BM42" s="4"/>
      <c r="BN42" s="4"/>
      <c r="BO42" s="4"/>
      <c r="BP42" s="4"/>
      <c r="BQ42" s="9"/>
      <c r="BR42" s="4"/>
      <c r="BS42" s="4"/>
      <c r="BT42" s="4"/>
      <c r="BU42" s="4"/>
    </row>
    <row r="43" spans="1:73" x14ac:dyDescent="0.25">
      <c r="A43" s="17" t="s">
        <v>42</v>
      </c>
      <c r="B43" s="6">
        <v>1</v>
      </c>
      <c r="C43" s="6" t="s">
        <v>37</v>
      </c>
      <c r="D43" s="7">
        <v>1983</v>
      </c>
      <c r="E43" s="7" t="s">
        <v>50</v>
      </c>
      <c r="F43" s="4" t="s">
        <v>52</v>
      </c>
      <c r="G43" s="16"/>
      <c r="H43" s="6" t="s">
        <v>27</v>
      </c>
      <c r="I43" s="8" t="s">
        <v>16</v>
      </c>
      <c r="J43" s="8" t="s">
        <v>16</v>
      </c>
      <c r="K43" s="8" t="s">
        <v>16</v>
      </c>
      <c r="L43" s="7">
        <v>5.382E-2</v>
      </c>
      <c r="M43" s="7">
        <v>4.172E-2</v>
      </c>
      <c r="N43" s="24">
        <v>46.9</v>
      </c>
      <c r="O43" s="8">
        <v>2.0110000000000001</v>
      </c>
      <c r="P43" s="7">
        <v>0.53480000000000005</v>
      </c>
      <c r="Q43" s="7">
        <f t="shared" si="3"/>
        <v>0.98238996791496247</v>
      </c>
      <c r="R43" s="54">
        <v>2.0339999999999998</v>
      </c>
      <c r="S43" s="55">
        <v>0.54438666666666669</v>
      </c>
      <c r="T43" s="8" t="s">
        <v>16</v>
      </c>
      <c r="U43" s="8" t="s">
        <v>16</v>
      </c>
      <c r="V43" s="8" t="s">
        <v>16</v>
      </c>
      <c r="W43" s="7">
        <v>-1.2266999999999999</v>
      </c>
      <c r="X43" s="7">
        <v>0.10920000000000001</v>
      </c>
      <c r="Y43" s="7">
        <v>60.136299999999999</v>
      </c>
      <c r="Z43" s="7">
        <v>2.0569999999999999</v>
      </c>
      <c r="AA43" s="7">
        <v>0.54446000000000006</v>
      </c>
      <c r="AB43" s="7">
        <f t="shared" si="4"/>
        <v>1.0001347081731122</v>
      </c>
      <c r="AC43" s="57" t="s">
        <v>16</v>
      </c>
      <c r="AD43" s="8" t="s">
        <v>16</v>
      </c>
      <c r="AE43" s="8" t="s">
        <v>16</v>
      </c>
      <c r="AF43" s="26">
        <v>2.1323799999999999</v>
      </c>
      <c r="AG43" s="26">
        <v>6.5299999999999997E-2</v>
      </c>
      <c r="AH43" s="26">
        <v>15.37402</v>
      </c>
      <c r="AI43" s="8">
        <v>0.55389999999999995</v>
      </c>
      <c r="AJ43" s="8">
        <f t="shared" si="5"/>
        <v>1.0174753239119252</v>
      </c>
      <c r="AK43" s="8">
        <v>61.25</v>
      </c>
      <c r="AL43" s="8">
        <v>50.64</v>
      </c>
      <c r="AM43" s="8">
        <v>44.1</v>
      </c>
      <c r="AN43" s="8">
        <v>1.28</v>
      </c>
      <c r="AO43" s="8">
        <v>6.1050000000000002E-3</v>
      </c>
      <c r="AS43" s="4"/>
      <c r="AT43" s="4"/>
      <c r="AU43" s="4"/>
      <c r="AV43" s="4"/>
      <c r="AW43" s="4"/>
      <c r="AX43" s="8" t="s">
        <v>16</v>
      </c>
      <c r="AY43" s="8" t="s">
        <v>16</v>
      </c>
      <c r="AZ43" s="8" t="s">
        <v>16</v>
      </c>
      <c r="BA43" s="4"/>
      <c r="BB43" s="4"/>
      <c r="BC43" s="4"/>
      <c r="BD43" s="4"/>
      <c r="BE43" s="4"/>
      <c r="BF43" s="8" t="s">
        <v>16</v>
      </c>
      <c r="BG43" s="8" t="s">
        <v>16</v>
      </c>
      <c r="BH43" s="8" t="s">
        <v>16</v>
      </c>
      <c r="BI43" s="4"/>
      <c r="BJ43" s="4"/>
      <c r="BK43" s="4"/>
      <c r="BL43" s="4"/>
      <c r="BM43" s="4"/>
      <c r="BN43" s="4"/>
      <c r="BO43" s="4"/>
      <c r="BP43" s="4"/>
      <c r="BQ43" s="9"/>
    </row>
    <row r="44" spans="1:73" x14ac:dyDescent="0.25">
      <c r="A44" s="17" t="s">
        <v>42</v>
      </c>
      <c r="B44" s="6">
        <v>1</v>
      </c>
      <c r="C44" s="6" t="s">
        <v>37</v>
      </c>
      <c r="D44" s="7">
        <v>1986</v>
      </c>
      <c r="E44" s="7" t="s">
        <v>50</v>
      </c>
      <c r="F44" s="4" t="s">
        <v>52</v>
      </c>
      <c r="G44" s="16"/>
      <c r="H44" s="6" t="s">
        <v>27</v>
      </c>
      <c r="I44" s="8" t="s">
        <v>16</v>
      </c>
      <c r="J44" s="8" t="s">
        <v>16</v>
      </c>
      <c r="K44" s="8" t="s">
        <v>16</v>
      </c>
      <c r="L44" s="7">
        <v>2.9702099999999998</v>
      </c>
      <c r="M44" s="7">
        <v>4.6920000000000003E-2</v>
      </c>
      <c r="N44" s="24">
        <v>47.499969999999998</v>
      </c>
      <c r="O44" s="7">
        <v>5.1989999999999998</v>
      </c>
      <c r="P44" s="7">
        <v>0.3024</v>
      </c>
      <c r="Q44" s="7">
        <f t="shared" si="3"/>
        <v>0.98352124891587167</v>
      </c>
      <c r="R44" s="54">
        <v>5.2035</v>
      </c>
      <c r="S44" s="55">
        <v>0.30746666666666667</v>
      </c>
      <c r="T44" s="8" t="s">
        <v>16</v>
      </c>
      <c r="U44" s="8" t="s">
        <v>16</v>
      </c>
      <c r="V44" s="8" t="s">
        <v>16</v>
      </c>
      <c r="W44" s="7">
        <v>2.0917400000000002</v>
      </c>
      <c r="X44" s="7">
        <v>0.10564999999999999</v>
      </c>
      <c r="Y44" s="7">
        <v>58.98207</v>
      </c>
      <c r="Z44" s="7">
        <v>5.2080000000000002</v>
      </c>
      <c r="AA44" s="7">
        <v>0.31059999999999999</v>
      </c>
      <c r="AB44" s="7">
        <f t="shared" si="4"/>
        <v>1.0101908065915004</v>
      </c>
      <c r="AC44" s="57" t="s">
        <v>16</v>
      </c>
      <c r="AD44" s="8" t="s">
        <v>16</v>
      </c>
      <c r="AE44" s="8" t="s">
        <v>16</v>
      </c>
      <c r="AF44" s="7">
        <v>5.3132200000000003</v>
      </c>
      <c r="AG44" s="7">
        <v>5.3949999999999998E-2</v>
      </c>
      <c r="AH44" s="7">
        <v>-4.5630899999999999</v>
      </c>
      <c r="AI44" s="8">
        <v>0.30940000000000001</v>
      </c>
      <c r="AJ44" s="8">
        <f t="shared" si="5"/>
        <v>1.006287944492628</v>
      </c>
      <c r="AK44" s="8">
        <v>50.96</v>
      </c>
      <c r="AL44" s="8">
        <v>38.11</v>
      </c>
      <c r="AM44" s="8">
        <v>37.1</v>
      </c>
      <c r="AN44" s="8">
        <v>4.22</v>
      </c>
      <c r="AO44" s="27">
        <v>1.2210000000000001E-3</v>
      </c>
      <c r="AP44" s="7"/>
      <c r="AQ44" s="7"/>
      <c r="AR44" s="7"/>
      <c r="AS44" s="4"/>
      <c r="AT44" s="4"/>
      <c r="AU44" s="4"/>
      <c r="AV44" s="4"/>
      <c r="AW44" s="4"/>
      <c r="AX44" s="8" t="s">
        <v>16</v>
      </c>
      <c r="AY44" s="8" t="s">
        <v>16</v>
      </c>
      <c r="AZ44" s="8" t="s">
        <v>16</v>
      </c>
      <c r="BA44" s="4"/>
      <c r="BB44" s="4"/>
      <c r="BC44" s="4"/>
      <c r="BD44" s="4"/>
      <c r="BE44" s="4"/>
      <c r="BF44" s="8" t="s">
        <v>16</v>
      </c>
      <c r="BG44" s="8" t="s">
        <v>16</v>
      </c>
      <c r="BH44" s="8" t="s">
        <v>16</v>
      </c>
      <c r="BI44" s="4"/>
      <c r="BJ44" s="4"/>
      <c r="BK44" s="4"/>
      <c r="BL44" s="4"/>
      <c r="BM44" s="4"/>
      <c r="BN44" s="4"/>
      <c r="BO44" s="4"/>
      <c r="BP44" s="4"/>
      <c r="BQ44" s="9"/>
    </row>
    <row r="45" spans="1:73" x14ac:dyDescent="0.25">
      <c r="A45" s="17" t="s">
        <v>42</v>
      </c>
      <c r="B45" s="6">
        <v>1</v>
      </c>
      <c r="C45" s="6" t="s">
        <v>37</v>
      </c>
      <c r="D45" s="7">
        <v>1989</v>
      </c>
      <c r="E45" s="7" t="s">
        <v>50</v>
      </c>
      <c r="F45" s="4" t="s">
        <v>34</v>
      </c>
      <c r="G45" s="16"/>
      <c r="H45" s="6" t="s">
        <v>27</v>
      </c>
      <c r="I45" s="8" t="s">
        <v>16</v>
      </c>
      <c r="J45" s="8" t="s">
        <v>16</v>
      </c>
      <c r="K45" s="8" t="s">
        <v>16</v>
      </c>
      <c r="L45" s="7">
        <v>3.5678899999999998</v>
      </c>
      <c r="M45" s="7">
        <v>6.7390000000000005E-2</v>
      </c>
      <c r="N45" s="24">
        <v>44.803269999999998</v>
      </c>
      <c r="O45" s="7">
        <v>6.5869999999999997</v>
      </c>
      <c r="P45" s="7">
        <v>0.21460000000000001</v>
      </c>
      <c r="Q45" s="7">
        <f t="shared" si="3"/>
        <v>0.94913754975674491</v>
      </c>
      <c r="R45" s="54">
        <v>6.6079999999999997</v>
      </c>
      <c r="S45" s="55">
        <v>0.2261</v>
      </c>
      <c r="T45" s="8" t="s">
        <v>16</v>
      </c>
      <c r="U45" s="8" t="s">
        <v>16</v>
      </c>
      <c r="V45" s="8" t="s">
        <v>16</v>
      </c>
      <c r="W45" s="7">
        <v>2.9963799999999998</v>
      </c>
      <c r="X45" s="7">
        <v>0.11656999999999999</v>
      </c>
      <c r="Y45" s="7">
        <v>62.329770000000003</v>
      </c>
      <c r="Z45" s="7">
        <v>6.6289999999999996</v>
      </c>
      <c r="AA45" s="7">
        <v>0.2258</v>
      </c>
      <c r="AB45" s="7">
        <f t="shared" si="4"/>
        <v>0.9986731534719151</v>
      </c>
      <c r="AC45" s="57" t="s">
        <v>16</v>
      </c>
      <c r="AD45" s="8" t="s">
        <v>16</v>
      </c>
      <c r="AE45" s="8" t="s">
        <v>16</v>
      </c>
      <c r="AF45" s="7">
        <v>6.7412400000000003</v>
      </c>
      <c r="AG45" s="7">
        <v>5.1740000000000001E-2</v>
      </c>
      <c r="AH45" s="7">
        <v>-6.2828999999999997</v>
      </c>
      <c r="AI45" s="8">
        <v>0.2379</v>
      </c>
      <c r="AJ45" s="8">
        <f t="shared" si="5"/>
        <v>1.0521892967713402</v>
      </c>
      <c r="AK45" s="8">
        <v>51.62</v>
      </c>
      <c r="AL45" s="8">
        <v>38.22</v>
      </c>
      <c r="AM45" s="8">
        <v>32.549999999999997</v>
      </c>
      <c r="AN45" s="8">
        <v>5.6749999999999998</v>
      </c>
      <c r="AO45" s="27">
        <v>4.884E-5</v>
      </c>
      <c r="AP45" s="7"/>
      <c r="AQ45" s="7"/>
      <c r="AR45" s="7"/>
      <c r="AS45" s="4"/>
      <c r="AT45" s="4"/>
      <c r="AU45" s="4"/>
      <c r="AV45" s="4"/>
      <c r="AW45" s="4"/>
      <c r="AX45" s="8" t="s">
        <v>16</v>
      </c>
      <c r="AY45" s="8" t="s">
        <v>16</v>
      </c>
      <c r="AZ45" s="8" t="s">
        <v>16</v>
      </c>
      <c r="BA45" s="4"/>
      <c r="BB45" s="4"/>
      <c r="BC45" s="4"/>
      <c r="BD45" s="4"/>
      <c r="BE45" s="4"/>
      <c r="BF45" s="8" t="s">
        <v>16</v>
      </c>
      <c r="BG45" s="8" t="s">
        <v>16</v>
      </c>
      <c r="BH45" s="8" t="s">
        <v>16</v>
      </c>
      <c r="BI45" s="4"/>
      <c r="BJ45" s="4"/>
      <c r="BK45" s="4"/>
      <c r="BL45" s="4"/>
      <c r="BM45" s="4"/>
      <c r="BN45" s="4"/>
      <c r="BO45" s="4"/>
      <c r="BP45" s="4"/>
      <c r="BQ45" s="9"/>
    </row>
    <row r="46" spans="1:73" x14ac:dyDescent="0.25">
      <c r="A46" s="17" t="s">
        <v>42</v>
      </c>
      <c r="B46" s="6">
        <v>1</v>
      </c>
      <c r="C46" s="6" t="s">
        <v>37</v>
      </c>
      <c r="D46" s="7">
        <v>1992</v>
      </c>
      <c r="E46" s="7" t="s">
        <v>50</v>
      </c>
      <c r="F46" s="4" t="s">
        <v>34</v>
      </c>
      <c r="G46" s="16"/>
      <c r="H46" s="6" t="s">
        <v>27</v>
      </c>
      <c r="I46" s="8" t="s">
        <v>16</v>
      </c>
      <c r="J46" s="8" t="s">
        <v>16</v>
      </c>
      <c r="K46" s="8" t="s">
        <v>16</v>
      </c>
      <c r="L46" s="7">
        <v>0.66544000000000003</v>
      </c>
      <c r="M46" s="7">
        <v>0.15443999999999999</v>
      </c>
      <c r="N46" s="24">
        <v>41.089550000000003</v>
      </c>
      <c r="O46" s="7">
        <v>7.0110000000000001</v>
      </c>
      <c r="P46" s="7">
        <v>0.37840000000000001</v>
      </c>
      <c r="Q46" s="7">
        <f t="shared" si="3"/>
        <v>1.0039798355001326</v>
      </c>
      <c r="R46" s="54">
        <v>7.0120000000000005</v>
      </c>
      <c r="S46" s="55">
        <v>0.37690000000000001</v>
      </c>
      <c r="T46" s="8" t="s">
        <v>16</v>
      </c>
      <c r="U46" s="8" t="s">
        <v>16</v>
      </c>
      <c r="V46" s="8" t="s">
        <v>16</v>
      </c>
      <c r="W46" s="7">
        <v>-2.5891199999999999</v>
      </c>
      <c r="X46" s="7">
        <v>0.40849999999999997</v>
      </c>
      <c r="Y46" s="7">
        <v>47.009390000000003</v>
      </c>
      <c r="Z46" s="7">
        <v>7.0129999999999999</v>
      </c>
      <c r="AA46" s="7">
        <v>0.36080000000000001</v>
      </c>
      <c r="AB46" s="7">
        <f t="shared" si="4"/>
        <v>0.95728309896524277</v>
      </c>
      <c r="AC46" s="57" t="s">
        <v>16</v>
      </c>
      <c r="AD46" s="8" t="s">
        <v>16</v>
      </c>
      <c r="AE46" s="8" t="s">
        <v>16</v>
      </c>
      <c r="AF46" s="7">
        <v>7.0658000000000003</v>
      </c>
      <c r="AG46" s="7">
        <v>9.0219999999999995E-2</v>
      </c>
      <c r="AH46" s="7">
        <v>10.472009999999999</v>
      </c>
      <c r="AI46" s="8">
        <v>0.39150000000000001</v>
      </c>
      <c r="AJ46" s="8">
        <f t="shared" si="5"/>
        <v>1.0387370655346246</v>
      </c>
      <c r="AK46" s="8">
        <v>43.68</v>
      </c>
      <c r="AL46" s="8">
        <v>35.99</v>
      </c>
      <c r="AM46" s="8">
        <v>32.89</v>
      </c>
      <c r="AN46" s="8">
        <v>5.64</v>
      </c>
      <c r="AO46" s="27">
        <v>4.884E-5</v>
      </c>
      <c r="AP46" s="7"/>
      <c r="AQ46" s="7"/>
      <c r="AR46" s="7"/>
      <c r="AS46" s="4"/>
      <c r="AT46" s="4"/>
      <c r="AU46" s="4"/>
      <c r="AV46" s="4"/>
      <c r="AW46" s="4"/>
      <c r="AX46" s="8" t="s">
        <v>16</v>
      </c>
      <c r="AY46" s="8" t="s">
        <v>16</v>
      </c>
      <c r="AZ46" s="8" t="s">
        <v>16</v>
      </c>
      <c r="BA46" s="4"/>
      <c r="BB46" s="4"/>
      <c r="BC46" s="4"/>
      <c r="BD46" s="4"/>
      <c r="BE46" s="4"/>
      <c r="BF46" s="8" t="s">
        <v>16</v>
      </c>
      <c r="BG46" s="8" t="s">
        <v>16</v>
      </c>
      <c r="BH46" s="8" t="s">
        <v>16</v>
      </c>
      <c r="BI46" s="4"/>
      <c r="BJ46" s="4"/>
      <c r="BK46" s="4"/>
      <c r="BL46" s="4"/>
      <c r="BM46" s="4"/>
      <c r="BN46" s="4"/>
      <c r="BO46" s="4"/>
      <c r="BP46" s="4"/>
      <c r="BQ46" s="9"/>
    </row>
    <row r="47" spans="1:73" x14ac:dyDescent="0.25">
      <c r="A47" s="17" t="s">
        <v>42</v>
      </c>
      <c r="B47" s="6">
        <v>1</v>
      </c>
      <c r="C47" s="6" t="s">
        <v>37</v>
      </c>
      <c r="D47" s="7">
        <v>2019</v>
      </c>
      <c r="E47" s="7" t="s">
        <v>50</v>
      </c>
      <c r="F47" s="4" t="s">
        <v>34</v>
      </c>
      <c r="G47" s="16"/>
      <c r="H47" s="6" t="s">
        <v>27</v>
      </c>
      <c r="I47" s="8" t="s">
        <v>16</v>
      </c>
      <c r="J47" s="8" t="s">
        <v>16</v>
      </c>
      <c r="K47" s="8" t="s">
        <v>16</v>
      </c>
      <c r="L47" s="7">
        <v>3.8868100000000001</v>
      </c>
      <c r="M47" s="7">
        <v>7.213E-2</v>
      </c>
      <c r="N47" s="24">
        <v>49.895310000000002</v>
      </c>
      <c r="O47" s="7">
        <v>7.4859999999999998</v>
      </c>
      <c r="P47" s="7">
        <v>0.54300000000000004</v>
      </c>
      <c r="Q47" s="7">
        <f t="shared" si="3"/>
        <v>0.27278207575605345</v>
      </c>
      <c r="R47" s="54">
        <v>7.4619999999999997</v>
      </c>
      <c r="S47" s="55">
        <v>1.9905999999999999</v>
      </c>
      <c r="T47" s="8" t="s">
        <v>16</v>
      </c>
      <c r="U47" s="8" t="s">
        <v>16</v>
      </c>
      <c r="V47" s="8" t="s">
        <v>16</v>
      </c>
      <c r="W47" s="7">
        <v>0.1389</v>
      </c>
      <c r="X47" s="37">
        <v>0.30320000000000003</v>
      </c>
      <c r="Y47" s="37">
        <v>48.151000000000003</v>
      </c>
      <c r="Z47" s="38">
        <v>7.4379999999999997</v>
      </c>
      <c r="AA47" s="38">
        <v>0.49980000000000002</v>
      </c>
      <c r="AB47" s="7">
        <f t="shared" si="4"/>
        <v>0.25108007635888679</v>
      </c>
      <c r="AC47" s="57" t="s">
        <v>16</v>
      </c>
      <c r="AD47" s="8" t="s">
        <v>16</v>
      </c>
      <c r="AE47" s="8" t="s">
        <v>16</v>
      </c>
      <c r="AF47" s="7">
        <v>7.5321899999999999</v>
      </c>
      <c r="AG47" s="34">
        <v>7.009E-2</v>
      </c>
      <c r="AH47" s="34">
        <v>4.2036499999999997</v>
      </c>
      <c r="AI47" s="8">
        <v>4.9290000000000003</v>
      </c>
      <c r="AJ47" s="8">
        <f t="shared" si="5"/>
        <v>2.47613784788506</v>
      </c>
      <c r="AK47" s="8">
        <v>46.94</v>
      </c>
      <c r="AL47" s="8">
        <v>37.06</v>
      </c>
      <c r="AM47" s="8">
        <v>31.7</v>
      </c>
      <c r="AN47" s="8">
        <v>6.09</v>
      </c>
      <c r="AO47" s="27">
        <v>4.884E-5</v>
      </c>
      <c r="AP47" s="7"/>
      <c r="AQ47" s="7"/>
      <c r="AR47" s="7"/>
      <c r="AS47" s="4"/>
      <c r="AT47" s="4"/>
      <c r="AU47" s="4"/>
      <c r="AV47" s="4"/>
      <c r="AW47" s="4"/>
      <c r="AX47" s="8" t="s">
        <v>16</v>
      </c>
      <c r="AY47" s="8" t="s">
        <v>16</v>
      </c>
      <c r="AZ47" s="8" t="s">
        <v>16</v>
      </c>
      <c r="BA47" s="4"/>
      <c r="BB47" s="4"/>
      <c r="BC47" s="4"/>
      <c r="BD47" s="4"/>
      <c r="BE47" s="4"/>
      <c r="BF47" s="8" t="s">
        <v>16</v>
      </c>
      <c r="BG47" s="8" t="s">
        <v>16</v>
      </c>
      <c r="BH47" s="8" t="s">
        <v>16</v>
      </c>
      <c r="BI47" s="4"/>
      <c r="BJ47" s="4"/>
      <c r="BK47" s="4"/>
      <c r="BL47" s="4"/>
      <c r="BM47" s="4"/>
      <c r="BN47" s="4"/>
      <c r="BO47" s="4"/>
      <c r="BP47" s="4"/>
      <c r="BQ47" s="9"/>
    </row>
    <row r="48" spans="1:73" x14ac:dyDescent="0.25">
      <c r="A48" s="17"/>
      <c r="B48" s="6"/>
      <c r="C48" s="6"/>
      <c r="D48" s="7"/>
      <c r="E48" s="7"/>
      <c r="F48" s="4"/>
      <c r="G48" s="16"/>
      <c r="H48" s="6"/>
      <c r="I48" s="8"/>
      <c r="J48" s="8"/>
      <c r="K48" s="68" t="s">
        <v>85</v>
      </c>
      <c r="L48" s="7"/>
      <c r="M48" s="7"/>
      <c r="N48" s="70">
        <f>AVERAGE(N42:N47)</f>
        <v>48.781350000000003</v>
      </c>
      <c r="O48" s="7"/>
      <c r="P48" s="7"/>
      <c r="Q48" s="70">
        <f>AVERAGE(Q42:Q47)</f>
        <v>0.86589432435081937</v>
      </c>
      <c r="R48" s="73">
        <f>AVERAGE(R42:R47)</f>
        <v>5.706500000000001</v>
      </c>
      <c r="S48" s="55"/>
      <c r="T48" s="8"/>
      <c r="U48" s="8"/>
      <c r="V48" s="8"/>
      <c r="W48" s="7"/>
      <c r="X48" s="37"/>
      <c r="Y48" s="70">
        <f>AVERAGE(Y42:Y47)</f>
        <v>62.600738333333339</v>
      </c>
      <c r="Z48" s="38"/>
      <c r="AA48" s="38"/>
      <c r="AB48" s="70">
        <f>AVERAGE(AB42:AB47)</f>
        <v>0.86939870415733</v>
      </c>
      <c r="AC48" s="57"/>
      <c r="AD48" s="8"/>
      <c r="AE48" s="8"/>
      <c r="AF48" s="7"/>
      <c r="AG48" s="34"/>
      <c r="AH48" s="34"/>
      <c r="AI48" s="8"/>
      <c r="AJ48" s="70">
        <f>AVERAGE(AJ42:AJ47)</f>
        <v>1.2647069714918509</v>
      </c>
      <c r="AK48" s="70">
        <f>AVERAGE(AK42:AK47)</f>
        <v>56.856666666666662</v>
      </c>
      <c r="AL48" s="70">
        <f>AVERAGE(AL42:AL47)</f>
        <v>44.37833333333333</v>
      </c>
      <c r="AM48" s="70">
        <f>AVERAGE(AM42:AM47)</f>
        <v>35.306666666666665</v>
      </c>
      <c r="AN48" s="70">
        <f>AVERAGE(AN42:AN47)</f>
        <v>4.4608333333333334</v>
      </c>
      <c r="AO48" s="27"/>
      <c r="AP48" s="7"/>
      <c r="AQ48" s="7"/>
      <c r="AR48" s="7"/>
      <c r="AS48" s="4"/>
      <c r="AT48" s="4"/>
      <c r="AU48" s="4"/>
      <c r="AV48" s="4"/>
      <c r="AW48" s="4"/>
      <c r="AX48" s="8"/>
      <c r="AY48" s="8"/>
      <c r="AZ48" s="8"/>
      <c r="BA48" s="4"/>
      <c r="BB48" s="4"/>
      <c r="BC48" s="4"/>
      <c r="BD48" s="4"/>
      <c r="BE48" s="4"/>
      <c r="BF48" s="8"/>
      <c r="BG48" s="8"/>
      <c r="BH48" s="8"/>
      <c r="BI48" s="4"/>
      <c r="BJ48" s="4"/>
      <c r="BK48" s="4"/>
      <c r="BL48" s="4"/>
      <c r="BM48" s="4"/>
      <c r="BN48" s="4"/>
      <c r="BO48" s="4"/>
      <c r="BP48" s="4"/>
      <c r="BQ48" s="9"/>
    </row>
    <row r="49" spans="1:69" x14ac:dyDescent="0.25">
      <c r="A49" s="17"/>
      <c r="B49" s="6"/>
      <c r="C49" s="6"/>
      <c r="D49" s="7"/>
      <c r="E49" s="7"/>
      <c r="F49" s="4"/>
      <c r="G49" s="16"/>
      <c r="H49" s="6"/>
      <c r="I49" s="8"/>
      <c r="J49" s="8"/>
      <c r="K49" s="68" t="s">
        <v>86</v>
      </c>
      <c r="L49" s="7"/>
      <c r="M49" s="7"/>
      <c r="N49" s="70">
        <f>STDEV(N42:N47)</f>
        <v>7.3431952848524764</v>
      </c>
      <c r="O49" s="7"/>
      <c r="P49" s="7"/>
      <c r="Q49" s="70">
        <f>STDEV(Q42:Q47)</f>
        <v>0.2912514536371717</v>
      </c>
      <c r="R49" s="73">
        <f>STDEV(R42:R47)</f>
        <v>1.9689818180978684</v>
      </c>
      <c r="S49" s="55"/>
      <c r="T49" s="8"/>
      <c r="U49" s="8"/>
      <c r="V49" s="8"/>
      <c r="W49" s="7"/>
      <c r="X49" s="37"/>
      <c r="Y49" s="70">
        <f>STDEV(Y42:Y47)</f>
        <v>18.951171542356317</v>
      </c>
      <c r="Z49" s="38"/>
      <c r="AA49" s="38"/>
      <c r="AB49" s="70">
        <f>STDEV(AB42:AB47)</f>
        <v>0.30347064641350879</v>
      </c>
      <c r="AC49" s="57"/>
      <c r="AD49" s="8"/>
      <c r="AE49" s="8"/>
      <c r="AF49" s="7"/>
      <c r="AG49" s="34"/>
      <c r="AH49" s="34"/>
      <c r="AI49" s="8"/>
      <c r="AJ49" s="70">
        <f>STDEV(AJ42:AJ47)</f>
        <v>0.59382491613942701</v>
      </c>
      <c r="AK49" s="70">
        <f>STDEV(AK42:AK47)</f>
        <v>15.770144789020387</v>
      </c>
      <c r="AL49" s="70">
        <f>STDEV(AL42:AL47)</f>
        <v>11.989307597466482</v>
      </c>
      <c r="AM49" s="70">
        <f>STDEV(AM42:AM47)</f>
        <v>4.6957498513727325</v>
      </c>
      <c r="AN49" s="70">
        <f>STDEV(AN42:AN47)</f>
        <v>1.7919554030908991</v>
      </c>
      <c r="AO49" s="27"/>
      <c r="AP49" s="7"/>
      <c r="AQ49" s="7"/>
      <c r="AR49" s="7"/>
      <c r="AS49" s="4"/>
      <c r="AT49" s="4"/>
      <c r="AU49" s="4"/>
      <c r="AV49" s="4"/>
      <c r="AW49" s="4"/>
      <c r="AX49" s="8"/>
      <c r="AY49" s="8"/>
      <c r="AZ49" s="8"/>
      <c r="BA49" s="4"/>
      <c r="BB49" s="4"/>
      <c r="BC49" s="4"/>
      <c r="BD49" s="4"/>
      <c r="BE49" s="4"/>
      <c r="BF49" s="8"/>
      <c r="BG49" s="8"/>
      <c r="BH49" s="8"/>
      <c r="BI49" s="4"/>
      <c r="BJ49" s="4"/>
      <c r="BK49" s="4"/>
      <c r="BL49" s="4"/>
      <c r="BM49" s="4"/>
      <c r="BN49" s="4"/>
      <c r="BO49" s="4"/>
      <c r="BP49" s="4"/>
      <c r="BQ49" s="9"/>
    </row>
    <row r="50" spans="1:69" x14ac:dyDescent="0.25">
      <c r="A50" s="17"/>
      <c r="B50" s="6"/>
      <c r="C50" s="6"/>
      <c r="D50" s="7"/>
      <c r="E50" s="7"/>
      <c r="F50" s="4"/>
      <c r="G50" s="16"/>
      <c r="H50" s="6"/>
      <c r="I50" s="8"/>
      <c r="J50" s="8"/>
      <c r="K50" s="8"/>
      <c r="L50" s="7"/>
      <c r="M50" s="7"/>
      <c r="N50" s="24"/>
      <c r="O50" s="7"/>
      <c r="P50" s="7"/>
      <c r="Q50" s="7"/>
      <c r="R50" s="54"/>
      <c r="S50" s="55"/>
      <c r="T50" s="8"/>
      <c r="U50" s="8"/>
      <c r="V50" s="8"/>
      <c r="W50" s="7"/>
      <c r="X50" s="37"/>
      <c r="Y50" s="37"/>
      <c r="Z50" s="38"/>
      <c r="AA50" s="38"/>
      <c r="AB50" s="7"/>
      <c r="AC50" s="57"/>
      <c r="AD50" s="8"/>
      <c r="AE50" s="8"/>
      <c r="AF50" s="7"/>
      <c r="AG50" s="34"/>
      <c r="AH50" s="34"/>
      <c r="AI50" s="8"/>
      <c r="AJ50" s="8"/>
      <c r="AK50" s="8"/>
      <c r="AL50" s="8"/>
      <c r="AM50" s="8"/>
      <c r="AN50" s="8"/>
      <c r="AO50" s="27"/>
      <c r="AP50" s="7"/>
      <c r="AQ50" s="7"/>
      <c r="AR50" s="7"/>
      <c r="AS50" s="4"/>
      <c r="AT50" s="4"/>
      <c r="AU50" s="4"/>
      <c r="AV50" s="4"/>
      <c r="AW50" s="4"/>
      <c r="AX50" s="8"/>
      <c r="AY50" s="8"/>
      <c r="AZ50" s="8"/>
      <c r="BA50" s="4"/>
      <c r="BB50" s="4"/>
      <c r="BC50" s="4"/>
      <c r="BD50" s="4"/>
      <c r="BE50" s="4"/>
      <c r="BF50" s="8"/>
      <c r="BG50" s="8"/>
      <c r="BH50" s="8"/>
      <c r="BI50" s="4"/>
      <c r="BJ50" s="4"/>
      <c r="BK50" s="4"/>
      <c r="BL50" s="4"/>
      <c r="BM50" s="4"/>
      <c r="BN50" s="4"/>
      <c r="BO50" s="4"/>
      <c r="BP50" s="4"/>
      <c r="BQ50" s="9"/>
    </row>
    <row r="51" spans="1:69" x14ac:dyDescent="0.25">
      <c r="A51" s="17" t="s">
        <v>42</v>
      </c>
      <c r="B51" s="6">
        <v>1</v>
      </c>
      <c r="C51" s="6" t="s">
        <v>37</v>
      </c>
      <c r="D51" s="7">
        <v>1999</v>
      </c>
      <c r="E51" s="7" t="s">
        <v>40</v>
      </c>
      <c r="F51" s="4" t="s">
        <v>34</v>
      </c>
      <c r="G51" s="16"/>
      <c r="H51" s="6" t="s">
        <v>27</v>
      </c>
      <c r="I51" s="8" t="s">
        <v>16</v>
      </c>
      <c r="J51" s="8" t="s">
        <v>16</v>
      </c>
      <c r="K51" s="8" t="s">
        <v>16</v>
      </c>
      <c r="L51" s="18">
        <v>1.9107099999999999</v>
      </c>
      <c r="M51" s="18">
        <v>1.77E-2</v>
      </c>
      <c r="N51" s="25">
        <v>47.700040000000001</v>
      </c>
      <c r="O51" s="18">
        <v>2.7549999999999999</v>
      </c>
      <c r="P51" s="18">
        <v>0.26300000000000001</v>
      </c>
      <c r="Q51" s="7">
        <f>P51/S51</f>
        <v>0.99245283018867925</v>
      </c>
      <c r="R51" s="54">
        <v>2.7549999999999999</v>
      </c>
      <c r="S51" s="55">
        <v>0.26500000000000001</v>
      </c>
      <c r="T51" s="8" t="s">
        <v>16</v>
      </c>
      <c r="U51" s="8" t="s">
        <v>16</v>
      </c>
      <c r="V51" s="8" t="s">
        <v>16</v>
      </c>
      <c r="W51" s="4">
        <v>1.42469</v>
      </c>
      <c r="X51" s="4">
        <v>5.0229999999999997E-2</v>
      </c>
      <c r="Y51" s="4">
        <v>52.962150000000001</v>
      </c>
      <c r="Z51" s="4">
        <v>2.7549999999999999</v>
      </c>
      <c r="AA51" s="4">
        <v>0.26479999999999998</v>
      </c>
      <c r="AB51" s="7">
        <f>AA51/S51</f>
        <v>0.99924528301886784</v>
      </c>
      <c r="AC51" s="57" t="s">
        <v>16</v>
      </c>
      <c r="AD51" s="8" t="s">
        <v>16</v>
      </c>
      <c r="AE51" s="8" t="s">
        <v>16</v>
      </c>
      <c r="AF51" s="7">
        <v>2.75928</v>
      </c>
      <c r="AG51" s="7">
        <v>8.8770000000000002E-2</v>
      </c>
      <c r="AH51" s="7">
        <v>1.2617100000000001</v>
      </c>
      <c r="AI51" s="8">
        <v>0.26719999999999999</v>
      </c>
      <c r="AJ51" s="8">
        <f>AI51/S51</f>
        <v>1.0083018867924527</v>
      </c>
      <c r="AK51" s="8">
        <v>35.01</v>
      </c>
      <c r="AL51" s="8">
        <v>27.2</v>
      </c>
      <c r="AM51" s="8">
        <v>37.549999999999997</v>
      </c>
      <c r="AN51" s="8">
        <v>2.2400000000000002</v>
      </c>
      <c r="AO51" s="9">
        <v>1.2210000000000001E-3</v>
      </c>
      <c r="AP51" s="8" t="s">
        <v>16</v>
      </c>
      <c r="AQ51" s="8" t="s">
        <v>16</v>
      </c>
      <c r="AR51" s="8" t="s">
        <v>16</v>
      </c>
      <c r="AS51" s="4"/>
      <c r="AT51" s="4"/>
      <c r="AU51" s="4"/>
      <c r="AV51" s="4"/>
      <c r="AW51" s="4"/>
      <c r="AX51" s="8" t="s">
        <v>16</v>
      </c>
      <c r="AY51" s="8" t="s">
        <v>16</v>
      </c>
      <c r="AZ51" s="8" t="s">
        <v>16</v>
      </c>
      <c r="BA51" s="4"/>
      <c r="BB51" s="4"/>
      <c r="BC51" s="4"/>
      <c r="BD51" s="4"/>
      <c r="BE51" s="4"/>
      <c r="BF51" s="8" t="s">
        <v>16</v>
      </c>
      <c r="BG51" s="8" t="s">
        <v>16</v>
      </c>
      <c r="BH51" s="8" t="s">
        <v>16</v>
      </c>
      <c r="BI51" s="4"/>
      <c r="BJ51" s="4"/>
      <c r="BK51" s="4"/>
      <c r="BL51" s="4"/>
      <c r="BM51" s="4"/>
      <c r="BN51" s="4"/>
      <c r="BO51" s="4"/>
      <c r="BP51" s="4"/>
      <c r="BQ51" s="9"/>
    </row>
    <row r="52" spans="1:69" x14ac:dyDescent="0.25">
      <c r="A52" s="17" t="s">
        <v>42</v>
      </c>
      <c r="B52" s="6">
        <v>1</v>
      </c>
      <c r="C52" s="6" t="s">
        <v>37</v>
      </c>
      <c r="D52" s="7">
        <v>2006</v>
      </c>
      <c r="E52" s="7" t="s">
        <v>40</v>
      </c>
      <c r="F52" s="4" t="s">
        <v>34</v>
      </c>
      <c r="G52" s="16"/>
      <c r="H52" s="6" t="s">
        <v>27</v>
      </c>
      <c r="I52" s="8" t="s">
        <v>16</v>
      </c>
      <c r="J52" s="8" t="s">
        <v>16</v>
      </c>
      <c r="K52" s="8" t="s">
        <v>16</v>
      </c>
      <c r="L52" s="18">
        <v>-1.6230100000000001</v>
      </c>
      <c r="M52" s="18">
        <v>0.18748999999999999</v>
      </c>
      <c r="N52" s="18">
        <v>19.847989999999999</v>
      </c>
      <c r="O52" s="18">
        <v>2.0979999999999999</v>
      </c>
      <c r="P52" s="18">
        <v>0.23</v>
      </c>
      <c r="Q52" s="7">
        <f>P52/S52</f>
        <v>1.0127697049757816</v>
      </c>
      <c r="R52" s="54">
        <v>2.0979999999999999</v>
      </c>
      <c r="S52" s="55">
        <v>0.2271</v>
      </c>
      <c r="T52" s="8" t="s">
        <v>16</v>
      </c>
      <c r="U52" s="8" t="s">
        <v>16</v>
      </c>
      <c r="V52" s="8" t="s">
        <v>16</v>
      </c>
      <c r="W52" s="4">
        <v>-3.5259</v>
      </c>
      <c r="X52" s="4">
        <v>0.45529999999999998</v>
      </c>
      <c r="Y52" s="4">
        <v>24.700500000000002</v>
      </c>
      <c r="Z52" s="4">
        <v>2.0979999999999999</v>
      </c>
      <c r="AA52" s="4">
        <v>0.2268</v>
      </c>
      <c r="AB52" s="7">
        <f>AA52/S52</f>
        <v>0.99867899603698818</v>
      </c>
      <c r="AC52" s="57" t="s">
        <v>16</v>
      </c>
      <c r="AD52" s="8" t="s">
        <v>16</v>
      </c>
      <c r="AE52" s="8" t="s">
        <v>16</v>
      </c>
      <c r="AF52" s="7">
        <v>2.0992799999999998</v>
      </c>
      <c r="AG52" s="7">
        <v>0.19109000000000001</v>
      </c>
      <c r="AH52" s="7">
        <v>10.17353</v>
      </c>
      <c r="AI52" s="8">
        <v>0.22450000000000001</v>
      </c>
      <c r="AJ52" s="8">
        <f>AI52/S52</f>
        <v>0.98855129898723038</v>
      </c>
      <c r="AK52" s="8">
        <v>25.85</v>
      </c>
      <c r="AL52" s="8">
        <v>22.22</v>
      </c>
      <c r="AM52" s="8">
        <v>27.5</v>
      </c>
      <c r="AN52" s="8">
        <v>1.4750000000000001</v>
      </c>
      <c r="AO52" s="9">
        <v>1.2210000000000001E-3</v>
      </c>
      <c r="AP52" s="8"/>
      <c r="AQ52" s="8"/>
      <c r="AR52" s="8"/>
      <c r="AS52" s="4"/>
      <c r="AT52" s="4"/>
      <c r="AU52" s="4"/>
      <c r="AV52" s="4"/>
      <c r="AW52" s="4"/>
      <c r="AX52" s="8"/>
      <c r="AY52" s="8"/>
      <c r="AZ52" s="8"/>
      <c r="BA52" s="4"/>
      <c r="BB52" s="4"/>
      <c r="BC52" s="4"/>
      <c r="BD52" s="4"/>
      <c r="BE52" s="4"/>
      <c r="BF52" s="8"/>
      <c r="BG52" s="8"/>
      <c r="BH52" s="8"/>
      <c r="BI52" s="4"/>
      <c r="BJ52" s="4"/>
      <c r="BK52" s="4"/>
      <c r="BL52" s="4"/>
      <c r="BM52" s="4"/>
      <c r="BN52" s="4"/>
      <c r="BO52" s="4"/>
      <c r="BP52" s="4"/>
      <c r="BQ52" s="9"/>
    </row>
    <row r="53" spans="1:69" x14ac:dyDescent="0.25">
      <c r="A53" s="17" t="s">
        <v>42</v>
      </c>
      <c r="B53" s="6">
        <v>1</v>
      </c>
      <c r="C53" s="6" t="s">
        <v>37</v>
      </c>
      <c r="D53" s="7">
        <v>2021</v>
      </c>
      <c r="E53" s="7" t="s">
        <v>40</v>
      </c>
      <c r="F53" s="4" t="s">
        <v>34</v>
      </c>
      <c r="G53" s="16"/>
      <c r="H53" s="6" t="s">
        <v>27</v>
      </c>
      <c r="I53" s="8" t="s">
        <v>16</v>
      </c>
      <c r="J53" s="8" t="s">
        <v>16</v>
      </c>
      <c r="K53" s="8" t="s">
        <v>16</v>
      </c>
      <c r="L53" s="7">
        <v>1.13218</v>
      </c>
      <c r="M53" s="7">
        <v>8.14E-2</v>
      </c>
      <c r="N53" s="24">
        <v>33.435270000000003</v>
      </c>
      <c r="O53" s="7">
        <v>3.8540000000000001</v>
      </c>
      <c r="P53" s="7">
        <v>0.25369999999999998</v>
      </c>
      <c r="Q53" s="7">
        <f>P53/S53</f>
        <v>1.0772823779193204</v>
      </c>
      <c r="R53" s="54">
        <v>3.8485</v>
      </c>
      <c r="S53" s="55">
        <v>0.23550000000000001</v>
      </c>
      <c r="T53" s="8" t="s">
        <v>16</v>
      </c>
      <c r="U53" s="8" t="s">
        <v>16</v>
      </c>
      <c r="V53" s="8" t="s">
        <v>16</v>
      </c>
      <c r="W53" s="7">
        <v>-2.0537000000000001</v>
      </c>
      <c r="X53" s="7">
        <v>0.33250000000000002</v>
      </c>
      <c r="Y53" s="7">
        <v>35.466299999999997</v>
      </c>
      <c r="Z53" s="7">
        <v>3.843</v>
      </c>
      <c r="AA53" s="7">
        <v>0.24210000000000001</v>
      </c>
      <c r="AB53" s="7">
        <f>AA53/S53</f>
        <v>1.0280254777070064</v>
      </c>
      <c r="AC53" s="8" t="s">
        <v>16</v>
      </c>
      <c r="AD53" s="8" t="s">
        <v>16</v>
      </c>
      <c r="AE53" s="8" t="s">
        <v>16</v>
      </c>
      <c r="AF53" s="7">
        <v>0.30759999999999998</v>
      </c>
      <c r="AG53" s="34">
        <v>0.60099999999999998</v>
      </c>
      <c r="AH53" s="34">
        <v>16.782299999999999</v>
      </c>
      <c r="AI53" s="8">
        <v>0.2107</v>
      </c>
      <c r="AJ53" s="8">
        <f>AI53/S53</f>
        <v>0.89469214437367295</v>
      </c>
      <c r="AK53" s="8">
        <v>21.77</v>
      </c>
      <c r="AL53" s="8">
        <v>20.61</v>
      </c>
      <c r="AM53" s="8">
        <v>23.5</v>
      </c>
      <c r="AN53" s="8">
        <v>2.645</v>
      </c>
      <c r="AO53" s="8">
        <v>7.1429999999999993E-2</v>
      </c>
      <c r="AP53" s="7"/>
      <c r="AQ53" s="7"/>
      <c r="AR53" s="7"/>
      <c r="AS53" s="4"/>
      <c r="AT53" s="4"/>
      <c r="AU53" s="4"/>
      <c r="AV53" s="4"/>
      <c r="AW53" s="4"/>
      <c r="AX53" s="8" t="s">
        <v>16</v>
      </c>
      <c r="AY53" s="8" t="s">
        <v>16</v>
      </c>
      <c r="AZ53" s="8" t="s">
        <v>16</v>
      </c>
      <c r="BA53" s="4"/>
      <c r="BB53" s="4"/>
      <c r="BC53" s="4"/>
      <c r="BD53" s="4"/>
      <c r="BE53" s="4"/>
      <c r="BF53" s="8" t="s">
        <v>16</v>
      </c>
      <c r="BG53" s="8" t="s">
        <v>16</v>
      </c>
      <c r="BH53" s="8" t="s">
        <v>16</v>
      </c>
      <c r="BI53" s="4"/>
      <c r="BJ53" s="4"/>
      <c r="BK53" s="4"/>
      <c r="BL53" s="4"/>
      <c r="BM53" s="4"/>
      <c r="BN53" s="4"/>
      <c r="BO53" s="4"/>
      <c r="BP53" s="4"/>
      <c r="BQ53" s="9"/>
    </row>
    <row r="54" spans="1:69" x14ac:dyDescent="0.25">
      <c r="A54" s="17"/>
      <c r="B54" s="6"/>
      <c r="C54" s="6"/>
      <c r="D54" s="7"/>
      <c r="E54" s="7"/>
      <c r="F54" s="4"/>
      <c r="G54" s="16"/>
      <c r="H54" s="6"/>
      <c r="I54" s="8"/>
      <c r="J54" s="8"/>
      <c r="K54" s="68" t="s">
        <v>85</v>
      </c>
      <c r="L54" s="7"/>
      <c r="M54" s="7"/>
      <c r="N54" s="70">
        <f>AVERAGE(N51:N53)</f>
        <v>33.661099999999998</v>
      </c>
      <c r="O54" s="7"/>
      <c r="P54" s="7"/>
      <c r="Q54" s="70">
        <f>AVERAGE(Q51:Q53)</f>
        <v>1.0275016376945938</v>
      </c>
      <c r="R54" s="73">
        <f>AVERAGE(R51:R53)</f>
        <v>2.9004999999999996</v>
      </c>
      <c r="S54" s="55"/>
      <c r="T54" s="8"/>
      <c r="U54" s="8"/>
      <c r="V54" s="8"/>
      <c r="W54" s="7"/>
      <c r="X54" s="7"/>
      <c r="Y54" s="70">
        <f>AVERAGE(Y51:Y53)</f>
        <v>37.709650000000003</v>
      </c>
      <c r="Z54" s="7"/>
      <c r="AA54" s="7"/>
      <c r="AB54" s="70">
        <f>AVERAGE(AB51:AB53)</f>
        <v>1.0086499189209541</v>
      </c>
      <c r="AC54" s="8"/>
      <c r="AD54" s="8"/>
      <c r="AE54" s="8"/>
      <c r="AF54" s="7"/>
      <c r="AG54" s="34"/>
      <c r="AH54" s="34"/>
      <c r="AI54" s="8"/>
      <c r="AJ54" s="70">
        <f>AVERAGE(AJ51:AJ53)</f>
        <v>0.96384844338445197</v>
      </c>
      <c r="AK54" s="70">
        <f t="shared" ref="AK54:AN54" si="6">AVERAGE(AK51:AK53)</f>
        <v>27.543333333333333</v>
      </c>
      <c r="AL54" s="70">
        <f t="shared" si="6"/>
        <v>23.343333333333334</v>
      </c>
      <c r="AM54" s="70">
        <f t="shared" si="6"/>
        <v>29.516666666666666</v>
      </c>
      <c r="AN54" s="70">
        <f t="shared" si="6"/>
        <v>2.12</v>
      </c>
      <c r="AO54" s="8"/>
      <c r="AP54" s="7"/>
      <c r="AQ54" s="7"/>
      <c r="AR54" s="7"/>
      <c r="AS54" s="4"/>
      <c r="AT54" s="4"/>
      <c r="AU54" s="4"/>
      <c r="AV54" s="4"/>
      <c r="AW54" s="4"/>
      <c r="AX54" s="8"/>
      <c r="AY54" s="8"/>
      <c r="AZ54" s="8"/>
      <c r="BA54" s="4"/>
      <c r="BB54" s="4"/>
      <c r="BC54" s="4"/>
      <c r="BD54" s="4"/>
      <c r="BE54" s="4"/>
      <c r="BF54" s="8"/>
      <c r="BG54" s="8"/>
      <c r="BH54" s="8"/>
      <c r="BI54" s="4"/>
      <c r="BJ54" s="4"/>
      <c r="BK54" s="4"/>
      <c r="BL54" s="4"/>
      <c r="BM54" s="4"/>
      <c r="BN54" s="4"/>
      <c r="BO54" s="4"/>
      <c r="BP54" s="4"/>
      <c r="BQ54" s="9"/>
    </row>
    <row r="55" spans="1:69" x14ac:dyDescent="0.25">
      <c r="A55" s="17"/>
      <c r="B55" s="6"/>
      <c r="C55" s="6"/>
      <c r="D55" s="7"/>
      <c r="E55" s="7"/>
      <c r="F55" s="4"/>
      <c r="G55" s="16"/>
      <c r="H55" s="6"/>
      <c r="I55" s="8"/>
      <c r="J55" s="8"/>
      <c r="K55" s="68" t="s">
        <v>86</v>
      </c>
      <c r="L55" s="7"/>
      <c r="M55" s="7"/>
      <c r="N55" s="70">
        <f>STDEV(N51:N53)</f>
        <v>13.927398238447131</v>
      </c>
      <c r="O55" s="7"/>
      <c r="P55" s="7"/>
      <c r="Q55" s="70">
        <f>STDEV(Q51:Q53)</f>
        <v>4.4292046952810679E-2</v>
      </c>
      <c r="R55" s="73">
        <f>STDEV(R51:R53)</f>
        <v>0.88427385464006658</v>
      </c>
      <c r="S55" s="55"/>
      <c r="T55" s="8"/>
      <c r="U55" s="8"/>
      <c r="V55" s="8"/>
      <c r="W55" s="7"/>
      <c r="X55" s="7"/>
      <c r="Y55" s="70">
        <f>STDEV(Y51:Y53)</f>
        <v>14.263754049951217</v>
      </c>
      <c r="Z55" s="7"/>
      <c r="AA55" s="7"/>
      <c r="AB55" s="70">
        <f>STDEV(AB51:AB53)</f>
        <v>1.678211485302988E-2</v>
      </c>
      <c r="AC55" s="8"/>
      <c r="AD55" s="8"/>
      <c r="AE55" s="8"/>
      <c r="AF55" s="7"/>
      <c r="AG55" s="34"/>
      <c r="AH55" s="34"/>
      <c r="AI55" s="8"/>
      <c r="AJ55" s="70">
        <f>STDEV(AJ51:AJ53)</f>
        <v>6.0699808066534772E-2</v>
      </c>
      <c r="AK55" s="70">
        <f t="shared" ref="AK55:AN55" si="7">STDEV(AK51:AK53)</f>
        <v>6.780481792124597</v>
      </c>
      <c r="AL55" s="70">
        <f t="shared" si="7"/>
        <v>3.4356125121051209</v>
      </c>
      <c r="AM55" s="70">
        <f t="shared" si="7"/>
        <v>7.2388419884214468</v>
      </c>
      <c r="AN55" s="70">
        <f t="shared" si="7"/>
        <v>0.59415906961015053</v>
      </c>
      <c r="AO55" s="8"/>
      <c r="AP55" s="7"/>
      <c r="AQ55" s="7"/>
      <c r="AR55" s="7"/>
      <c r="AS55" s="4"/>
      <c r="AT55" s="4"/>
      <c r="AU55" s="4"/>
      <c r="AV55" s="4"/>
      <c r="AW55" s="4"/>
      <c r="AX55" s="8"/>
      <c r="AY55" s="8"/>
      <c r="AZ55" s="8"/>
      <c r="BA55" s="4"/>
      <c r="BB55" s="4"/>
      <c r="BC55" s="4"/>
      <c r="BD55" s="4"/>
      <c r="BE55" s="4"/>
      <c r="BF55" s="8"/>
      <c r="BG55" s="8"/>
      <c r="BH55" s="8"/>
      <c r="BI55" s="4"/>
      <c r="BJ55" s="4"/>
      <c r="BK55" s="4"/>
      <c r="BL55" s="4"/>
      <c r="BM55" s="4"/>
      <c r="BN55" s="4"/>
      <c r="BO55" s="4"/>
      <c r="BP55" s="4"/>
      <c r="BQ55" s="9"/>
    </row>
    <row r="56" spans="1:69" x14ac:dyDescent="0.25">
      <c r="A56" s="17"/>
      <c r="B56" s="6"/>
      <c r="C56" s="6"/>
      <c r="D56" s="7"/>
      <c r="E56" s="7"/>
      <c r="F56" s="4"/>
      <c r="G56" s="16"/>
      <c r="H56" s="6"/>
      <c r="I56" s="8"/>
      <c r="J56" s="8"/>
      <c r="K56" s="8"/>
      <c r="L56" s="7"/>
      <c r="M56" s="7"/>
      <c r="N56" s="24"/>
      <c r="O56" s="7"/>
      <c r="P56" s="7"/>
      <c r="Q56" s="7"/>
      <c r="R56" s="54"/>
      <c r="S56" s="55"/>
      <c r="T56" s="8"/>
      <c r="U56" s="8"/>
      <c r="V56" s="8"/>
      <c r="W56" s="7"/>
      <c r="X56" s="7"/>
      <c r="Y56" s="7"/>
      <c r="Z56" s="7"/>
      <c r="AA56" s="7"/>
      <c r="AB56" s="7"/>
      <c r="AC56" s="8"/>
      <c r="AD56" s="8"/>
      <c r="AE56" s="8"/>
      <c r="AF56" s="7"/>
      <c r="AG56" s="34"/>
      <c r="AH56" s="34"/>
      <c r="AI56" s="8"/>
      <c r="AJ56" s="8"/>
      <c r="AK56" s="8"/>
      <c r="AL56" s="8"/>
      <c r="AM56" s="8"/>
      <c r="AN56" s="8"/>
      <c r="AO56" s="8"/>
      <c r="AP56" s="7"/>
      <c r="AQ56" s="7"/>
      <c r="AR56" s="7"/>
      <c r="AS56" s="4"/>
      <c r="AT56" s="4"/>
      <c r="AU56" s="4"/>
      <c r="AV56" s="4"/>
      <c r="AW56" s="4"/>
      <c r="AX56" s="8"/>
      <c r="AY56" s="8"/>
      <c r="AZ56" s="8"/>
      <c r="BA56" s="4"/>
      <c r="BB56" s="4"/>
      <c r="BC56" s="4"/>
      <c r="BD56" s="4"/>
      <c r="BE56" s="4"/>
      <c r="BF56" s="8"/>
      <c r="BG56" s="8"/>
      <c r="BH56" s="8"/>
      <c r="BI56" s="4"/>
      <c r="BJ56" s="4"/>
      <c r="BK56" s="4"/>
      <c r="BL56" s="4"/>
      <c r="BM56" s="4"/>
      <c r="BN56" s="4"/>
      <c r="BO56" s="4"/>
      <c r="BP56" s="4"/>
      <c r="BQ56" s="9"/>
    </row>
    <row r="57" spans="1:69" x14ac:dyDescent="0.25">
      <c r="A57" s="17" t="s">
        <v>42</v>
      </c>
      <c r="B57" s="6">
        <v>1</v>
      </c>
      <c r="C57" s="6" t="s">
        <v>37</v>
      </c>
      <c r="D57" s="7">
        <v>1978</v>
      </c>
      <c r="E57" s="7" t="s">
        <v>45</v>
      </c>
      <c r="F57" s="4" t="s">
        <v>46</v>
      </c>
      <c r="G57" s="16"/>
      <c r="H57" s="6" t="s">
        <v>27</v>
      </c>
      <c r="I57" s="8" t="s">
        <v>16</v>
      </c>
      <c r="J57" s="8" t="s">
        <v>16</v>
      </c>
      <c r="K57" s="8" t="s">
        <v>16</v>
      </c>
      <c r="L57" s="7">
        <v>2.5428000000000002</v>
      </c>
      <c r="M57" s="7">
        <v>9.4810000000000005E-2</v>
      </c>
      <c r="N57" s="24">
        <v>46.34</v>
      </c>
      <c r="O57" s="7">
        <v>6.9359999999999999</v>
      </c>
      <c r="P57" s="7">
        <v>0.50919999999999999</v>
      </c>
      <c r="Q57" s="7">
        <f>P57/S57</f>
        <v>0.99967279628296579</v>
      </c>
      <c r="R57" s="54">
        <v>7.0054999999999996</v>
      </c>
      <c r="S57" s="55">
        <v>0.50936666666666663</v>
      </c>
      <c r="T57" s="8" t="s">
        <v>16</v>
      </c>
      <c r="U57" s="8" t="s">
        <v>16</v>
      </c>
      <c r="V57" s="8" t="s">
        <v>16</v>
      </c>
      <c r="W57" s="7">
        <v>-2.6238999999999999</v>
      </c>
      <c r="X57" s="7">
        <v>0.3533</v>
      </c>
      <c r="Y57" s="7">
        <v>54.906199999999998</v>
      </c>
      <c r="Z57" s="7">
        <v>7.0750000000000002</v>
      </c>
      <c r="AA57" s="7">
        <v>0.50990000000000002</v>
      </c>
      <c r="AB57" s="7">
        <f>AA57/S57</f>
        <v>1.0010470518945096</v>
      </c>
      <c r="AC57" s="8" t="s">
        <v>16</v>
      </c>
      <c r="AD57" s="8" t="s">
        <v>16</v>
      </c>
      <c r="AE57" s="8" t="s">
        <v>16</v>
      </c>
      <c r="AF57" s="7">
        <v>7.2253999999999996</v>
      </c>
      <c r="AG57" s="7">
        <v>0.12230000000000001</v>
      </c>
      <c r="AH57" s="7">
        <v>22.4376</v>
      </c>
      <c r="AI57" s="8">
        <v>0.50900000000000001</v>
      </c>
      <c r="AJ57" s="8">
        <f>AI57/S57</f>
        <v>0.99928015182252483</v>
      </c>
      <c r="AK57" s="8">
        <v>46.94</v>
      </c>
      <c r="AL57" s="8">
        <v>41.27</v>
      </c>
      <c r="AM57" s="8">
        <v>44.2</v>
      </c>
      <c r="AN57" s="8">
        <v>6.4550000000000001</v>
      </c>
      <c r="AO57" s="8">
        <v>5.581E-3</v>
      </c>
      <c r="AP57" s="7"/>
      <c r="AQ57" s="7"/>
      <c r="AR57" s="7"/>
      <c r="AS57" s="4"/>
      <c r="AT57" s="4"/>
      <c r="AU57" s="4"/>
      <c r="AV57" s="4"/>
      <c r="AW57" s="4"/>
      <c r="AX57" s="8" t="s">
        <v>16</v>
      </c>
      <c r="AY57" s="8" t="s">
        <v>16</v>
      </c>
      <c r="AZ57" s="8" t="s">
        <v>16</v>
      </c>
      <c r="BA57" s="4"/>
      <c r="BB57" s="4"/>
      <c r="BC57" s="4"/>
      <c r="BD57" s="4"/>
      <c r="BE57" s="4"/>
      <c r="BF57" s="8" t="s">
        <v>16</v>
      </c>
      <c r="BG57" s="8" t="s">
        <v>16</v>
      </c>
      <c r="BH57" s="8" t="s">
        <v>16</v>
      </c>
      <c r="BI57" s="4"/>
      <c r="BJ57" s="4"/>
      <c r="BK57" s="4"/>
      <c r="BL57" s="4"/>
      <c r="BM57" s="4"/>
      <c r="BN57" s="4"/>
      <c r="BO57" s="4"/>
      <c r="BP57" s="4"/>
      <c r="BQ57" s="9"/>
    </row>
    <row r="58" spans="1:69" x14ac:dyDescent="0.25">
      <c r="A58" s="17" t="s">
        <v>42</v>
      </c>
      <c r="B58" s="6">
        <v>1</v>
      </c>
      <c r="C58" s="6" t="s">
        <v>37</v>
      </c>
      <c r="D58" s="7">
        <v>1984</v>
      </c>
      <c r="E58" s="7" t="s">
        <v>45</v>
      </c>
      <c r="F58" s="4" t="s">
        <v>53</v>
      </c>
      <c r="G58" s="16"/>
      <c r="H58" s="6" t="s">
        <v>27</v>
      </c>
      <c r="I58" s="8" t="s">
        <v>16</v>
      </c>
      <c r="J58" s="8" t="s">
        <v>16</v>
      </c>
      <c r="K58" s="8" t="s">
        <v>16</v>
      </c>
      <c r="L58" s="7">
        <v>2.0508000000000002</v>
      </c>
      <c r="M58" s="7">
        <v>5.7200000000000001E-2</v>
      </c>
      <c r="N58" s="24">
        <v>55.35868</v>
      </c>
      <c r="O58" s="7">
        <v>8.1880000000000006</v>
      </c>
      <c r="P58" s="7">
        <v>0.37209999999999999</v>
      </c>
      <c r="Q58" s="7">
        <f>P58/S58</f>
        <v>0.95410256410256422</v>
      </c>
      <c r="R58" s="54">
        <v>8.192499999999999</v>
      </c>
      <c r="S58" s="55">
        <v>0.38999999999999996</v>
      </c>
      <c r="T58" s="8" t="s">
        <v>16</v>
      </c>
      <c r="U58" s="8" t="s">
        <v>16</v>
      </c>
      <c r="V58" s="8" t="s">
        <v>16</v>
      </c>
      <c r="W58" s="7">
        <v>3.65184</v>
      </c>
      <c r="X58" s="7">
        <v>0.13303000000000001</v>
      </c>
      <c r="Y58" s="7">
        <v>68.326319999999996</v>
      </c>
      <c r="Z58" s="7">
        <v>8.1969999999999992</v>
      </c>
      <c r="AA58" s="7">
        <v>0.38040000000000002</v>
      </c>
      <c r="AB58" s="7">
        <f>AA58/S58</f>
        <v>0.97538461538461552</v>
      </c>
      <c r="AC58" s="57" t="s">
        <v>16</v>
      </c>
      <c r="AD58" s="8" t="s">
        <v>16</v>
      </c>
      <c r="AE58" s="8" t="s">
        <v>16</v>
      </c>
      <c r="AF58" s="7">
        <v>8.2656899999999993</v>
      </c>
      <c r="AG58" s="7">
        <v>6.071E-2</v>
      </c>
      <c r="AH58" s="7">
        <v>0.45822000000000002</v>
      </c>
      <c r="AI58" s="8">
        <v>0.41749999999999998</v>
      </c>
      <c r="AJ58" s="8">
        <f>AI58/S58</f>
        <v>1.0705128205128205</v>
      </c>
      <c r="AK58" s="8">
        <v>49.8</v>
      </c>
      <c r="AL58" s="8">
        <v>38.39</v>
      </c>
      <c r="AM58" s="8">
        <v>37.950000000000003</v>
      </c>
      <c r="AN58" s="8">
        <v>7.15</v>
      </c>
      <c r="AO58" s="27">
        <v>4.88E-5</v>
      </c>
      <c r="AP58" s="7"/>
      <c r="AQ58" s="7"/>
      <c r="AR58" s="7"/>
      <c r="AS58" s="4"/>
      <c r="AT58" s="4"/>
      <c r="AU58" s="4"/>
      <c r="AV58" s="4"/>
      <c r="AW58" s="4"/>
      <c r="AX58" s="8" t="s">
        <v>16</v>
      </c>
      <c r="AY58" s="8" t="s">
        <v>16</v>
      </c>
      <c r="AZ58" s="8" t="s">
        <v>16</v>
      </c>
      <c r="BA58" s="4"/>
      <c r="BB58" s="4"/>
      <c r="BC58" s="4"/>
      <c r="BD58" s="4"/>
      <c r="BE58" s="4"/>
      <c r="BF58" s="8" t="s">
        <v>16</v>
      </c>
      <c r="BG58" s="8" t="s">
        <v>16</v>
      </c>
      <c r="BH58" s="8" t="s">
        <v>16</v>
      </c>
      <c r="BI58" s="4"/>
      <c r="BJ58" s="4"/>
      <c r="BK58" s="4"/>
      <c r="BL58" s="4"/>
      <c r="BM58" s="4"/>
      <c r="BN58" s="4"/>
      <c r="BO58" s="4"/>
      <c r="BP58" s="4"/>
      <c r="BQ58" s="9"/>
    </row>
    <row r="59" spans="1:69" x14ac:dyDescent="0.25">
      <c r="A59" s="17" t="s">
        <v>42</v>
      </c>
      <c r="B59" s="6">
        <v>1</v>
      </c>
      <c r="C59" s="6" t="s">
        <v>37</v>
      </c>
      <c r="D59" s="7">
        <v>1987</v>
      </c>
      <c r="E59" s="7" t="s">
        <v>45</v>
      </c>
      <c r="F59" s="4" t="s">
        <v>54</v>
      </c>
      <c r="G59" s="16"/>
      <c r="H59" s="6" t="s">
        <v>27</v>
      </c>
      <c r="I59" s="8" t="s">
        <v>16</v>
      </c>
      <c r="J59" s="8" t="s">
        <v>16</v>
      </c>
      <c r="K59" s="8" t="s">
        <v>16</v>
      </c>
      <c r="L59" s="7">
        <v>12.701321</v>
      </c>
      <c r="M59" s="7">
        <v>6.8765000000000007E-2</v>
      </c>
      <c r="N59" s="24">
        <v>61.199995999999999</v>
      </c>
      <c r="O59" s="7">
        <v>16.91</v>
      </c>
      <c r="P59" s="7">
        <v>0.35560000000000003</v>
      </c>
      <c r="Q59" s="7">
        <f>P59/S59</f>
        <v>0.98395130049806312</v>
      </c>
      <c r="R59" s="54">
        <v>16.954999999999998</v>
      </c>
      <c r="S59" s="55">
        <v>0.3614</v>
      </c>
      <c r="T59" s="8" t="s">
        <v>16</v>
      </c>
      <c r="U59" s="8" t="s">
        <v>16</v>
      </c>
      <c r="V59" s="8" t="s">
        <v>16</v>
      </c>
      <c r="W59" s="7">
        <v>11.852410000000001</v>
      </c>
      <c r="X59" s="7">
        <v>0.12066</v>
      </c>
      <c r="Y59" s="7">
        <v>85.311670000000007</v>
      </c>
      <c r="Z59" s="7">
        <v>17</v>
      </c>
      <c r="AA59" s="7">
        <v>0.3669</v>
      </c>
      <c r="AB59" s="7">
        <f>AA59/S59</f>
        <v>1.0152185943552849</v>
      </c>
      <c r="AC59" s="57" t="s">
        <v>16</v>
      </c>
      <c r="AD59" s="8" t="s">
        <v>16</v>
      </c>
      <c r="AE59" s="8" t="s">
        <v>16</v>
      </c>
      <c r="AF59" s="7">
        <v>17.446379</v>
      </c>
      <c r="AG59" s="7">
        <v>3.1535000000000001E-2</v>
      </c>
      <c r="AH59" s="7">
        <v>-31.022465</v>
      </c>
      <c r="AI59" s="8">
        <v>0.36170000000000002</v>
      </c>
      <c r="AJ59" s="8">
        <f>AI59/S59</f>
        <v>1.0008301051466519</v>
      </c>
      <c r="AK59" s="8">
        <v>63.97</v>
      </c>
      <c r="AL59" s="8">
        <v>41.99</v>
      </c>
      <c r="AM59" s="8">
        <v>35.549999999999997</v>
      </c>
      <c r="AN59" s="8">
        <v>15.1</v>
      </c>
      <c r="AO59" s="27">
        <v>4.884E-5</v>
      </c>
      <c r="AP59" s="7"/>
      <c r="AQ59" s="7"/>
      <c r="AR59" s="7"/>
      <c r="AS59" s="4"/>
      <c r="AT59" s="4"/>
      <c r="AU59" s="4"/>
      <c r="AV59" s="4"/>
      <c r="AW59" s="4"/>
      <c r="AX59" s="8"/>
      <c r="AY59" s="8"/>
      <c r="AZ59" s="8"/>
      <c r="BA59" s="4"/>
      <c r="BB59" s="4"/>
      <c r="BC59" s="4"/>
      <c r="BD59" s="4"/>
      <c r="BE59" s="4"/>
      <c r="BF59" s="8"/>
      <c r="BG59" s="8"/>
      <c r="BH59" s="8"/>
      <c r="BI59" s="4"/>
      <c r="BJ59" s="4"/>
      <c r="BK59" s="4"/>
      <c r="BL59" s="4"/>
      <c r="BM59" s="4"/>
      <c r="BN59" s="4"/>
      <c r="BO59" s="4"/>
      <c r="BP59" s="4"/>
      <c r="BQ59" s="9"/>
    </row>
    <row r="60" spans="1:69" x14ac:dyDescent="0.25">
      <c r="A60" s="17" t="s">
        <v>42</v>
      </c>
      <c r="B60" s="6">
        <v>1</v>
      </c>
      <c r="C60" s="6" t="s">
        <v>37</v>
      </c>
      <c r="D60" s="7">
        <v>1990</v>
      </c>
      <c r="E60" s="7" t="s">
        <v>45</v>
      </c>
      <c r="F60" s="4" t="s">
        <v>54</v>
      </c>
      <c r="G60" s="16"/>
      <c r="H60" s="6" t="s">
        <v>27</v>
      </c>
      <c r="I60" s="8" t="s">
        <v>16</v>
      </c>
      <c r="J60" s="8" t="s">
        <v>16</v>
      </c>
      <c r="K60" s="8" t="s">
        <v>16</v>
      </c>
      <c r="L60" s="7">
        <v>8.7138500000000008</v>
      </c>
      <c r="M60" s="7">
        <v>6.0229999999999999E-2</v>
      </c>
      <c r="N60" s="24">
        <v>64.420330000000007</v>
      </c>
      <c r="O60" s="7">
        <v>12.59</v>
      </c>
      <c r="P60" s="7">
        <v>1.3939999999999999</v>
      </c>
      <c r="Q60" s="7">
        <f>P60/S60</f>
        <v>0.99690107270560191</v>
      </c>
      <c r="R60" s="54">
        <v>12.635</v>
      </c>
      <c r="S60" s="55">
        <v>1.3983333333333332</v>
      </c>
      <c r="T60" s="8" t="s">
        <v>16</v>
      </c>
      <c r="U60" s="8" t="s">
        <v>16</v>
      </c>
      <c r="V60" s="8" t="s">
        <v>16</v>
      </c>
      <c r="W60" s="7">
        <v>8.0911899999999992</v>
      </c>
      <c r="X60" s="7">
        <v>0.10085</v>
      </c>
      <c r="Y60" s="7">
        <v>91.092039999999997</v>
      </c>
      <c r="Z60" s="7">
        <v>12.68</v>
      </c>
      <c r="AA60" s="7">
        <v>1.403</v>
      </c>
      <c r="AB60" s="7">
        <f>AA60/S60</f>
        <v>1.0033373063170443</v>
      </c>
      <c r="AC60" s="57" t="s">
        <v>16</v>
      </c>
      <c r="AD60" s="8" t="s">
        <v>16</v>
      </c>
      <c r="AE60" s="8" t="s">
        <v>16</v>
      </c>
      <c r="AF60" s="7">
        <v>13.264799999999999</v>
      </c>
      <c r="AG60" s="7">
        <v>2.5839999999999998E-2</v>
      </c>
      <c r="AH60" s="7">
        <v>-33.117739999999998</v>
      </c>
      <c r="AI60" s="8">
        <v>1.3979999999999999</v>
      </c>
      <c r="AJ60" s="8">
        <f>AI60/S60</f>
        <v>0.99976162097735399</v>
      </c>
      <c r="AK60" s="8">
        <v>82.8</v>
      </c>
      <c r="AL60" s="8">
        <v>55.98</v>
      </c>
      <c r="AM60" s="8">
        <v>30.95</v>
      </c>
      <c r="AN60" s="8">
        <v>10.89</v>
      </c>
      <c r="AO60" s="27">
        <v>7.3260000000000003E-4</v>
      </c>
      <c r="AP60" s="7"/>
      <c r="AQ60" s="7"/>
      <c r="AR60" s="7"/>
      <c r="AS60" s="4"/>
      <c r="AT60" s="4"/>
      <c r="AU60" s="4"/>
      <c r="AV60" s="4"/>
      <c r="AW60" s="4"/>
      <c r="AX60" s="8" t="s">
        <v>16</v>
      </c>
      <c r="AY60" s="8" t="s">
        <v>16</v>
      </c>
      <c r="AZ60" s="8" t="s">
        <v>16</v>
      </c>
      <c r="BA60" s="4"/>
      <c r="BB60" s="4"/>
      <c r="BC60" s="4"/>
      <c r="BD60" s="4"/>
      <c r="BE60" s="4"/>
      <c r="BF60" s="8" t="s">
        <v>16</v>
      </c>
      <c r="BG60" s="8" t="s">
        <v>16</v>
      </c>
      <c r="BH60" s="8" t="s">
        <v>16</v>
      </c>
      <c r="BI60" s="4"/>
      <c r="BJ60" s="4"/>
      <c r="BK60" s="4"/>
      <c r="BL60" s="4"/>
      <c r="BM60" s="4"/>
      <c r="BN60" s="4"/>
      <c r="BO60" s="4"/>
      <c r="BP60" s="4"/>
      <c r="BQ60" s="9"/>
    </row>
    <row r="61" spans="1:69" x14ac:dyDescent="0.25">
      <c r="A61" s="17" t="s">
        <v>42</v>
      </c>
      <c r="B61" s="6">
        <v>1</v>
      </c>
      <c r="C61" s="6" t="s">
        <v>37</v>
      </c>
      <c r="D61" s="7">
        <v>1993</v>
      </c>
      <c r="E61" s="7" t="s">
        <v>45</v>
      </c>
      <c r="F61" s="4" t="s">
        <v>56</v>
      </c>
      <c r="G61" s="16"/>
      <c r="H61" s="6" t="s">
        <v>27</v>
      </c>
      <c r="I61" s="8" t="s">
        <v>16</v>
      </c>
      <c r="J61" s="8" t="s">
        <v>16</v>
      </c>
      <c r="K61" s="8" t="s">
        <v>16</v>
      </c>
      <c r="L61" s="7">
        <v>1.25322</v>
      </c>
      <c r="M61" s="7">
        <v>0.14016000000000001</v>
      </c>
      <c r="N61" s="24">
        <v>45.924399999999999</v>
      </c>
      <c r="O61" s="7">
        <v>7.69</v>
      </c>
      <c r="P61" s="7">
        <v>0.83460000000000001</v>
      </c>
      <c r="Q61" s="7">
        <f>P61/S61</f>
        <v>0.98088223771840477</v>
      </c>
      <c r="R61" s="54">
        <v>7.7510000000000003</v>
      </c>
      <c r="S61" s="55">
        <v>0.85086666666666666</v>
      </c>
      <c r="T61" s="8" t="s">
        <v>16</v>
      </c>
      <c r="U61" s="8" t="s">
        <v>16</v>
      </c>
      <c r="V61" s="8" t="s">
        <v>16</v>
      </c>
      <c r="W61" s="7">
        <v>0.78696999999999995</v>
      </c>
      <c r="X61" s="7">
        <v>0.19921</v>
      </c>
      <c r="Y61" s="7">
        <v>70.533460000000005</v>
      </c>
      <c r="Z61" s="7">
        <v>7.8120000000000003</v>
      </c>
      <c r="AA61" s="7">
        <v>0.85660000000000003</v>
      </c>
      <c r="AB61" s="7">
        <f>AA61/S61</f>
        <v>1.0067382276894148</v>
      </c>
      <c r="AC61" s="57" t="s">
        <v>16</v>
      </c>
      <c r="AD61" s="8" t="s">
        <v>16</v>
      </c>
      <c r="AE61" s="8" t="s">
        <v>16</v>
      </c>
      <c r="AF61" s="7">
        <v>8.0290900000000001</v>
      </c>
      <c r="AG61" s="7">
        <v>4.4679999999999997E-2</v>
      </c>
      <c r="AH61" s="7">
        <v>2.9755199999999999</v>
      </c>
      <c r="AI61" s="8">
        <v>0.86140000000000005</v>
      </c>
      <c r="AJ61" s="8">
        <f>AI61/S61</f>
        <v>1.0123795345921807</v>
      </c>
      <c r="AK61" s="8">
        <v>70.02</v>
      </c>
      <c r="AL61" s="8">
        <v>54.51</v>
      </c>
      <c r="AM61" s="8">
        <v>35.15</v>
      </c>
      <c r="AN61" s="8">
        <v>5.4850000000000003</v>
      </c>
      <c r="AO61" s="27">
        <v>4.884E-5</v>
      </c>
      <c r="AP61" s="7"/>
      <c r="AQ61" s="7"/>
      <c r="AR61" s="7"/>
      <c r="AS61" s="4"/>
      <c r="AT61" s="4"/>
      <c r="AU61" s="4"/>
      <c r="AV61" s="4"/>
      <c r="AW61" s="4"/>
      <c r="AX61" s="8" t="s">
        <v>16</v>
      </c>
      <c r="AY61" s="8" t="s">
        <v>16</v>
      </c>
      <c r="AZ61" s="8" t="s">
        <v>16</v>
      </c>
      <c r="BA61" s="4"/>
      <c r="BB61" s="4"/>
      <c r="BC61" s="4"/>
      <c r="BD61" s="4"/>
      <c r="BE61" s="4"/>
      <c r="BF61" s="8" t="s">
        <v>16</v>
      </c>
      <c r="BG61" s="8" t="s">
        <v>16</v>
      </c>
      <c r="BH61" s="8" t="s">
        <v>16</v>
      </c>
      <c r="BI61" s="4"/>
      <c r="BJ61" s="4"/>
      <c r="BK61" s="4"/>
      <c r="BL61" s="4"/>
      <c r="BM61" s="4"/>
      <c r="BN61" s="4"/>
      <c r="BO61" s="4"/>
      <c r="BP61" s="4"/>
      <c r="BQ61" s="9"/>
    </row>
    <row r="62" spans="1:69" x14ac:dyDescent="0.25">
      <c r="A62" s="17"/>
      <c r="B62" s="6"/>
      <c r="C62" s="6"/>
      <c r="D62" s="7"/>
      <c r="E62" s="7"/>
      <c r="F62" s="4"/>
      <c r="G62" s="16"/>
      <c r="H62" s="6"/>
      <c r="I62" s="8"/>
      <c r="J62" s="8"/>
      <c r="K62" s="68" t="s">
        <v>85</v>
      </c>
      <c r="L62" s="7"/>
      <c r="M62" s="7"/>
      <c r="N62" s="70">
        <f>AVERAGE(N57:N61)</f>
        <v>54.648681199999999</v>
      </c>
      <c r="O62" s="7"/>
      <c r="P62" s="7"/>
      <c r="Q62" s="70">
        <f>AVERAGE(Q57:Q61)</f>
        <v>0.98310199426152001</v>
      </c>
      <c r="R62" s="73">
        <f>AVERAGE(R57:R61)</f>
        <v>10.5078</v>
      </c>
      <c r="S62" s="55"/>
      <c r="T62" s="8"/>
      <c r="U62" s="8"/>
      <c r="V62" s="8"/>
      <c r="W62" s="7"/>
      <c r="X62" s="7"/>
      <c r="Y62" s="70">
        <f>AVERAGE(Y57:Y61)</f>
        <v>74.033938000000006</v>
      </c>
      <c r="Z62" s="7"/>
      <c r="AA62" s="7"/>
      <c r="AB62" s="70">
        <f>AVERAGE(AB57:AB61)</f>
        <v>1.0003451591281738</v>
      </c>
      <c r="AC62" s="57"/>
      <c r="AD62" s="8"/>
      <c r="AE62" s="8"/>
      <c r="AF62" s="7"/>
      <c r="AG62" s="7"/>
      <c r="AH62" s="7"/>
      <c r="AI62" s="8"/>
      <c r="AJ62" s="70">
        <f>AVERAGE(AJ57:AJ61)</f>
        <v>1.0165528466103064</v>
      </c>
      <c r="AK62" s="70">
        <f t="shared" ref="AK62:AN62" si="8">AVERAGE(AK57:AK61)</f>
        <v>62.705999999999996</v>
      </c>
      <c r="AL62" s="70">
        <f t="shared" si="8"/>
        <v>46.427999999999997</v>
      </c>
      <c r="AM62" s="70">
        <f t="shared" si="8"/>
        <v>36.760000000000005</v>
      </c>
      <c r="AN62" s="70">
        <f t="shared" si="8"/>
        <v>9.016</v>
      </c>
      <c r="AO62" s="27"/>
      <c r="AP62" s="7"/>
      <c r="AQ62" s="7"/>
      <c r="AR62" s="7"/>
      <c r="AS62" s="4"/>
      <c r="AT62" s="4"/>
      <c r="AU62" s="4"/>
      <c r="AV62" s="4"/>
      <c r="AW62" s="4"/>
      <c r="AX62" s="8"/>
      <c r="AY62" s="8"/>
      <c r="AZ62" s="8"/>
      <c r="BA62" s="4"/>
      <c r="BB62" s="4"/>
      <c r="BC62" s="4"/>
      <c r="BD62" s="4"/>
      <c r="BE62" s="4"/>
      <c r="BF62" s="8"/>
      <c r="BG62" s="8"/>
      <c r="BH62" s="8"/>
      <c r="BI62" s="4"/>
      <c r="BJ62" s="4"/>
      <c r="BK62" s="4"/>
      <c r="BL62" s="4"/>
      <c r="BM62" s="4"/>
      <c r="BN62" s="4"/>
      <c r="BO62" s="4"/>
      <c r="BP62" s="4"/>
      <c r="BQ62" s="9"/>
    </row>
    <row r="63" spans="1:69" x14ac:dyDescent="0.25">
      <c r="A63" s="17"/>
      <c r="B63" s="6"/>
      <c r="C63" s="6"/>
      <c r="D63" s="7"/>
      <c r="E63" s="7"/>
      <c r="F63" s="4"/>
      <c r="G63" s="16"/>
      <c r="H63" s="6"/>
      <c r="I63" s="8"/>
      <c r="J63" s="8"/>
      <c r="K63" s="68" t="s">
        <v>86</v>
      </c>
      <c r="L63" s="7"/>
      <c r="M63" s="7"/>
      <c r="N63" s="70">
        <f>STDEV(N57:N61)</f>
        <v>8.4269835931243851</v>
      </c>
      <c r="O63" s="7"/>
      <c r="P63" s="7"/>
      <c r="Q63" s="70">
        <f>STDEV(Q57:Q61)</f>
        <v>1.8108158625866448E-2</v>
      </c>
      <c r="R63" s="73">
        <f>STDEV(R57:R61)</f>
        <v>4.2225002457075096</v>
      </c>
      <c r="S63" s="55"/>
      <c r="T63" s="8"/>
      <c r="U63" s="8"/>
      <c r="V63" s="8"/>
      <c r="W63" s="7"/>
      <c r="X63" s="7"/>
      <c r="Y63" s="70">
        <f>STDEV(Y57:Y61)</f>
        <v>14.395022519653153</v>
      </c>
      <c r="Z63" s="7"/>
      <c r="AA63" s="7"/>
      <c r="AB63" s="70">
        <f>STDEV(AB57:AB61)</f>
        <v>1.495463760270694E-2</v>
      </c>
      <c r="AC63" s="57"/>
      <c r="AD63" s="8"/>
      <c r="AE63" s="8"/>
      <c r="AF63" s="7"/>
      <c r="AG63" s="7"/>
      <c r="AH63" s="7"/>
      <c r="AI63" s="8"/>
      <c r="AJ63" s="70">
        <f>STDEV(AJ57:AJ61)</f>
        <v>3.0645518266877652E-2</v>
      </c>
      <c r="AK63" s="70">
        <f t="shared" ref="AK63:AN63" si="9">STDEV(AK57:AK61)</f>
        <v>14.781683936548008</v>
      </c>
      <c r="AL63" s="70">
        <f t="shared" si="9"/>
        <v>8.1772501490415497</v>
      </c>
      <c r="AM63" s="70">
        <f t="shared" si="9"/>
        <v>4.8626638789865053</v>
      </c>
      <c r="AN63" s="70">
        <f t="shared" si="9"/>
        <v>3.9697471581953447</v>
      </c>
      <c r="AO63" s="27"/>
      <c r="AP63" s="7"/>
      <c r="AQ63" s="7"/>
      <c r="AR63" s="7"/>
      <c r="AS63" s="4"/>
      <c r="AT63" s="4"/>
      <c r="AU63" s="4"/>
      <c r="AV63" s="4"/>
      <c r="AW63" s="4"/>
      <c r="AX63" s="8"/>
      <c r="AY63" s="8"/>
      <c r="AZ63" s="8"/>
      <c r="BA63" s="4"/>
      <c r="BB63" s="4"/>
      <c r="BC63" s="4"/>
      <c r="BD63" s="4"/>
      <c r="BE63" s="4"/>
      <c r="BF63" s="8"/>
      <c r="BG63" s="8"/>
      <c r="BH63" s="8"/>
      <c r="BI63" s="4"/>
      <c r="BJ63" s="4"/>
      <c r="BK63" s="4"/>
      <c r="BL63" s="4"/>
      <c r="BM63" s="4"/>
      <c r="BN63" s="4"/>
      <c r="BO63" s="4"/>
      <c r="BP63" s="4"/>
      <c r="BQ63" s="9"/>
    </row>
    <row r="64" spans="1:69" x14ac:dyDescent="0.25">
      <c r="A64" s="17"/>
      <c r="B64" s="6"/>
      <c r="C64" s="6"/>
      <c r="D64" s="7"/>
      <c r="E64" s="7"/>
      <c r="F64" s="4"/>
      <c r="G64" s="16"/>
      <c r="H64" s="6"/>
      <c r="I64" s="8"/>
      <c r="J64" s="8"/>
      <c r="K64" s="8"/>
      <c r="L64" s="7"/>
      <c r="M64" s="7"/>
      <c r="N64" s="24"/>
      <c r="O64" s="7"/>
      <c r="P64" s="7"/>
      <c r="Q64" s="7"/>
      <c r="R64" s="54"/>
      <c r="S64" s="55"/>
      <c r="T64" s="8"/>
      <c r="U64" s="8"/>
      <c r="V64" s="8"/>
      <c r="W64" s="7"/>
      <c r="X64" s="7"/>
      <c r="Y64" s="7"/>
      <c r="Z64" s="7"/>
      <c r="AA64" s="7"/>
      <c r="AB64" s="7"/>
      <c r="AC64" s="57"/>
      <c r="AD64" s="8"/>
      <c r="AE64" s="8"/>
      <c r="AF64" s="7"/>
      <c r="AG64" s="7"/>
      <c r="AH64" s="7"/>
      <c r="AI64" s="8"/>
      <c r="AJ64" s="8"/>
      <c r="AK64" s="8"/>
      <c r="AL64" s="8"/>
      <c r="AM64" s="8"/>
      <c r="AN64" s="8"/>
      <c r="AO64" s="27"/>
      <c r="AP64" s="7"/>
      <c r="AQ64" s="7"/>
      <c r="AR64" s="7"/>
      <c r="AS64" s="4"/>
      <c r="AT64" s="4"/>
      <c r="AU64" s="4"/>
      <c r="AV64" s="4"/>
      <c r="AW64" s="4"/>
      <c r="AX64" s="8"/>
      <c r="AY64" s="8"/>
      <c r="AZ64" s="8"/>
      <c r="BA64" s="4"/>
      <c r="BB64" s="4"/>
      <c r="BC64" s="4"/>
      <c r="BD64" s="4"/>
      <c r="BE64" s="4"/>
      <c r="BF64" s="8"/>
      <c r="BG64" s="8"/>
      <c r="BH64" s="8"/>
      <c r="BI64" s="4"/>
      <c r="BJ64" s="4"/>
      <c r="BK64" s="4"/>
      <c r="BL64" s="4"/>
      <c r="BM64" s="4"/>
      <c r="BN64" s="4"/>
      <c r="BO64" s="4"/>
      <c r="BP64" s="4"/>
      <c r="BQ64" s="9"/>
    </row>
    <row r="65" spans="1:69" x14ac:dyDescent="0.25">
      <c r="A65" s="17" t="s">
        <v>42</v>
      </c>
      <c r="B65" s="6">
        <v>1</v>
      </c>
      <c r="C65" s="6" t="s">
        <v>37</v>
      </c>
      <c r="D65" s="7">
        <v>1995</v>
      </c>
      <c r="E65" s="7" t="s">
        <v>38</v>
      </c>
      <c r="F65" s="4" t="s">
        <v>34</v>
      </c>
      <c r="G65" s="16"/>
      <c r="H65" s="6" t="s">
        <v>27</v>
      </c>
      <c r="I65" s="8" t="s">
        <v>16</v>
      </c>
      <c r="J65" s="8" t="s">
        <v>16</v>
      </c>
      <c r="K65" s="8" t="s">
        <v>16</v>
      </c>
      <c r="L65" s="18">
        <v>5.87005</v>
      </c>
      <c r="M65" s="18">
        <v>1.519E-2</v>
      </c>
      <c r="N65" s="25">
        <v>65.5</v>
      </c>
      <c r="O65" s="18">
        <v>6.8650000000000002</v>
      </c>
      <c r="P65" s="18">
        <v>0.73760000000000003</v>
      </c>
      <c r="Q65" s="7">
        <f>P65/S65</f>
        <v>0.99752062390118557</v>
      </c>
      <c r="R65" s="54">
        <v>6.8740000000000006</v>
      </c>
      <c r="S65" s="55">
        <v>0.73943333333333339</v>
      </c>
      <c r="T65" s="8" t="s">
        <v>16</v>
      </c>
      <c r="U65" s="8" t="s">
        <v>16</v>
      </c>
      <c r="V65" s="8" t="s">
        <v>16</v>
      </c>
      <c r="W65" s="4">
        <v>5.3912399999999998</v>
      </c>
      <c r="X65" s="4">
        <v>3.628E-2</v>
      </c>
      <c r="Y65" s="4">
        <v>82.214820000000003</v>
      </c>
      <c r="Z65" s="4">
        <v>6.883</v>
      </c>
      <c r="AA65" s="4">
        <v>0.73950000000000005</v>
      </c>
      <c r="AB65" s="7">
        <f>AA65/S65</f>
        <v>1.000090159130866</v>
      </c>
      <c r="AC65" s="57" t="s">
        <v>16</v>
      </c>
      <c r="AD65" s="8" t="s">
        <v>16</v>
      </c>
      <c r="AE65" s="8" t="s">
        <v>16</v>
      </c>
      <c r="AF65" s="7">
        <v>6.9423300000000001</v>
      </c>
      <c r="AG65" s="7">
        <v>3.474E-2</v>
      </c>
      <c r="AH65" s="7">
        <v>-39.16525</v>
      </c>
      <c r="AI65" s="8">
        <v>0.74119999999999997</v>
      </c>
      <c r="AJ65" s="8">
        <f>AI65/S65</f>
        <v>1.0023892169679482</v>
      </c>
      <c r="AK65" s="8">
        <v>47.07</v>
      </c>
      <c r="AL65" s="8">
        <v>27.12</v>
      </c>
      <c r="AM65" s="8">
        <v>57.51</v>
      </c>
      <c r="AN65" s="8">
        <v>5.62</v>
      </c>
      <c r="AO65" s="9">
        <v>0.14530000000000001</v>
      </c>
      <c r="AP65" s="8" t="s">
        <v>16</v>
      </c>
      <c r="AQ65" s="8" t="s">
        <v>16</v>
      </c>
      <c r="AR65" s="8" t="s">
        <v>16</v>
      </c>
      <c r="AS65" s="4"/>
      <c r="AT65" s="4"/>
      <c r="AU65" s="4"/>
      <c r="AV65" s="4"/>
      <c r="AW65" s="4"/>
      <c r="AX65" s="8"/>
      <c r="AY65" s="8"/>
      <c r="AZ65" s="8"/>
      <c r="BA65" s="4"/>
      <c r="BB65" s="4"/>
      <c r="BC65" s="4"/>
      <c r="BD65" s="4"/>
      <c r="BE65" s="4"/>
      <c r="BF65" s="8"/>
      <c r="BG65" s="8"/>
      <c r="BH65" s="8"/>
      <c r="BI65" s="4"/>
      <c r="BJ65" s="4"/>
      <c r="BK65" s="4"/>
      <c r="BL65" s="4"/>
      <c r="BM65" s="4"/>
      <c r="BN65" s="4"/>
      <c r="BO65" s="4"/>
      <c r="BP65" s="4"/>
      <c r="BQ65" s="9"/>
    </row>
    <row r="66" spans="1:69" x14ac:dyDescent="0.25">
      <c r="A66" s="17" t="s">
        <v>42</v>
      </c>
      <c r="B66" s="6">
        <v>1</v>
      </c>
      <c r="C66" s="6" t="s">
        <v>37</v>
      </c>
      <c r="D66" s="7">
        <v>1998</v>
      </c>
      <c r="E66" s="7" t="s">
        <v>38</v>
      </c>
      <c r="F66" s="4" t="s">
        <v>34</v>
      </c>
      <c r="G66" s="16"/>
      <c r="H66" s="6" t="s">
        <v>27</v>
      </c>
      <c r="I66" s="39">
        <v>-1</v>
      </c>
      <c r="J66" s="39">
        <v>0.14000000000000001</v>
      </c>
      <c r="K66" s="84">
        <v>30</v>
      </c>
      <c r="L66" s="39">
        <v>-2.4645199999999998</v>
      </c>
      <c r="M66" s="44">
        <v>0.34817999999999999</v>
      </c>
      <c r="N66" s="85">
        <v>30.61993</v>
      </c>
      <c r="O66" s="44">
        <v>8.1969999999999992</v>
      </c>
      <c r="P66" s="44">
        <v>0.52100000000000002</v>
      </c>
      <c r="Q66" s="7">
        <f>P66/S66</f>
        <v>1.0106039053407476</v>
      </c>
      <c r="R66" s="54">
        <v>8.1965000000000003</v>
      </c>
      <c r="S66" s="55">
        <v>0.51553333333333329</v>
      </c>
      <c r="T66" s="8" t="s">
        <v>16</v>
      </c>
      <c r="U66" s="8" t="s">
        <v>16</v>
      </c>
      <c r="V66" s="8" t="s">
        <v>16</v>
      </c>
      <c r="W66" s="4">
        <v>-11.255599999999999</v>
      </c>
      <c r="X66" s="4">
        <v>1.0854999999999999</v>
      </c>
      <c r="Y66" s="4">
        <v>35.839199999999998</v>
      </c>
      <c r="Z66" s="4">
        <v>8.1959999999999997</v>
      </c>
      <c r="AA66" s="4">
        <v>0.51519999999999999</v>
      </c>
      <c r="AB66" s="7">
        <f>AA66/S66</f>
        <v>0.99935342040605202</v>
      </c>
      <c r="AC66" s="57" t="s">
        <v>16</v>
      </c>
      <c r="AD66" s="8" t="s">
        <v>16</v>
      </c>
      <c r="AE66" s="8" t="s">
        <v>16</v>
      </c>
      <c r="AF66" s="7">
        <v>8.2049800000000008</v>
      </c>
      <c r="AG66" s="7">
        <v>0.15686</v>
      </c>
      <c r="AH66" s="7">
        <v>15.10718</v>
      </c>
      <c r="AI66" s="8">
        <v>0.51039999999999996</v>
      </c>
      <c r="AJ66" s="8">
        <f>AI66/S66</f>
        <v>0.99004267425320058</v>
      </c>
      <c r="AK66" s="8">
        <v>34.21</v>
      </c>
      <c r="AL66" s="8">
        <v>29.79</v>
      </c>
      <c r="AM66" s="8">
        <v>27.35</v>
      </c>
      <c r="AN66" s="8">
        <v>6.9850000000000003</v>
      </c>
      <c r="AO66" s="9">
        <v>3.0529999999999999E-4</v>
      </c>
      <c r="AP66" s="8" t="s">
        <v>16</v>
      </c>
      <c r="AQ66" s="8" t="s">
        <v>16</v>
      </c>
      <c r="AR66" s="8" t="s">
        <v>16</v>
      </c>
      <c r="AS66" s="4"/>
      <c r="AT66" s="4"/>
      <c r="AU66" s="4"/>
      <c r="AV66" s="4"/>
      <c r="AW66" s="4"/>
      <c r="AX66" s="8"/>
      <c r="AY66" s="8"/>
      <c r="AZ66" s="8"/>
      <c r="BA66" s="4"/>
      <c r="BB66" s="4"/>
      <c r="BC66" s="4"/>
      <c r="BD66" s="4"/>
      <c r="BE66" s="4"/>
      <c r="BF66" s="8"/>
      <c r="BG66" s="8"/>
      <c r="BH66" s="8"/>
      <c r="BI66" s="4"/>
      <c r="BJ66" s="4"/>
      <c r="BK66" s="4"/>
      <c r="BL66" s="4"/>
      <c r="BM66" s="4"/>
      <c r="BN66" s="4"/>
      <c r="BO66" s="4"/>
      <c r="BP66" s="4"/>
      <c r="BQ66" s="9"/>
    </row>
    <row r="67" spans="1:69" x14ac:dyDescent="0.25">
      <c r="A67" s="17" t="s">
        <v>42</v>
      </c>
      <c r="B67" s="6">
        <v>1</v>
      </c>
      <c r="C67" s="6" t="s">
        <v>37</v>
      </c>
      <c r="D67" s="7">
        <v>2001</v>
      </c>
      <c r="E67" s="7" t="s">
        <v>38</v>
      </c>
      <c r="F67" s="4" t="s">
        <v>34</v>
      </c>
      <c r="G67" s="16"/>
      <c r="H67" s="6" t="s">
        <v>27</v>
      </c>
      <c r="I67" s="8" t="s">
        <v>16</v>
      </c>
      <c r="J67" s="8" t="s">
        <v>16</v>
      </c>
      <c r="K67" s="8" t="s">
        <v>16</v>
      </c>
      <c r="L67" s="16">
        <v>2.6321300000000001</v>
      </c>
      <c r="M67" s="18">
        <v>8.8260000000000005E-2</v>
      </c>
      <c r="N67" s="18">
        <v>49.2</v>
      </c>
      <c r="O67" s="18">
        <v>6.9749999999999996</v>
      </c>
      <c r="P67" s="18">
        <v>0.38319999999999999</v>
      </c>
      <c r="Q67" s="7">
        <f>P67/S67</f>
        <v>0.95347101268972378</v>
      </c>
      <c r="R67" s="54">
        <v>6.984</v>
      </c>
      <c r="S67" s="55">
        <v>0.40189999999999998</v>
      </c>
      <c r="T67" s="8" t="s">
        <v>16</v>
      </c>
      <c r="U67" s="8" t="s">
        <v>16</v>
      </c>
      <c r="V67" s="8" t="s">
        <v>16</v>
      </c>
      <c r="W67" s="4">
        <v>1.4111499999999999</v>
      </c>
      <c r="X67" s="4">
        <v>0.18148</v>
      </c>
      <c r="Y67" s="4">
        <v>61.51811</v>
      </c>
      <c r="Z67" s="4">
        <v>6.9930000000000003</v>
      </c>
      <c r="AA67" s="4">
        <v>0.40210000000000001</v>
      </c>
      <c r="AB67" s="7">
        <f>AA67/S67</f>
        <v>1.0004976362279174</v>
      </c>
      <c r="AC67" s="8" t="s">
        <v>16</v>
      </c>
      <c r="AD67" s="8" t="s">
        <v>16</v>
      </c>
      <c r="AE67" s="8" t="s">
        <v>16</v>
      </c>
      <c r="AF67" s="7">
        <v>7.0880000000000001</v>
      </c>
      <c r="AG67" s="7">
        <v>5.944E-2</v>
      </c>
      <c r="AH67" s="7">
        <v>2.8566600000000002</v>
      </c>
      <c r="AI67" s="8">
        <v>0.4204</v>
      </c>
      <c r="AJ67" s="8">
        <f>AI67/S67</f>
        <v>1.0460313510823589</v>
      </c>
      <c r="AK67" s="8">
        <v>53.25</v>
      </c>
      <c r="AL67" s="8">
        <v>41.59</v>
      </c>
      <c r="AM67" s="8">
        <v>34.799999999999997</v>
      </c>
      <c r="AN67" s="8">
        <v>5.79</v>
      </c>
      <c r="AO67" s="9">
        <v>4.884E-5</v>
      </c>
      <c r="AP67" s="8"/>
      <c r="AQ67" s="8"/>
      <c r="AR67" s="8"/>
      <c r="AS67" s="4"/>
      <c r="AT67" s="4"/>
      <c r="AU67" s="4"/>
      <c r="AV67" s="4"/>
      <c r="AW67" s="4"/>
      <c r="AX67" s="8"/>
      <c r="AY67" s="8"/>
      <c r="AZ67" s="8"/>
      <c r="BA67" s="4"/>
      <c r="BB67" s="4"/>
      <c r="BC67" s="4"/>
      <c r="BD67" s="4"/>
      <c r="BE67" s="4"/>
      <c r="BF67" s="8"/>
      <c r="BG67" s="8"/>
      <c r="BH67" s="8"/>
      <c r="BI67" s="4"/>
      <c r="BJ67" s="4"/>
      <c r="BK67" s="4"/>
      <c r="BL67" s="4"/>
      <c r="BM67" s="4"/>
      <c r="BN67" s="4"/>
      <c r="BO67" s="4"/>
      <c r="BP67" s="4"/>
      <c r="BQ67" s="9"/>
    </row>
    <row r="68" spans="1:69" x14ac:dyDescent="0.25">
      <c r="A68" s="17" t="s">
        <v>42</v>
      </c>
      <c r="B68" s="6">
        <v>1</v>
      </c>
      <c r="C68" s="6" t="s">
        <v>37</v>
      </c>
      <c r="D68" s="7">
        <v>2020</v>
      </c>
      <c r="E68" s="7" t="s">
        <v>38</v>
      </c>
      <c r="F68" s="4" t="s">
        <v>34</v>
      </c>
      <c r="G68" s="16"/>
      <c r="H68" s="6" t="s">
        <v>27</v>
      </c>
      <c r="I68" s="8" t="s">
        <v>16</v>
      </c>
      <c r="J68" s="8" t="s">
        <v>16</v>
      </c>
      <c r="K68" s="8" t="s">
        <v>16</v>
      </c>
      <c r="L68" s="7">
        <v>3.620349</v>
      </c>
      <c r="M68" s="7">
        <v>6.9839999999999998E-3</v>
      </c>
      <c r="N68" s="24">
        <v>72.302205000000001</v>
      </c>
      <c r="O68" s="7">
        <v>4.125</v>
      </c>
      <c r="P68" s="7">
        <v>0.3523</v>
      </c>
      <c r="Q68" s="7">
        <f>P68/S68</f>
        <v>1.0076270378491754</v>
      </c>
      <c r="R68" s="54">
        <v>3245.5625</v>
      </c>
      <c r="S68" s="55">
        <v>0.3496333333333333</v>
      </c>
      <c r="T68" s="8" t="s">
        <v>16</v>
      </c>
      <c r="U68" s="8" t="s">
        <v>16</v>
      </c>
      <c r="V68" s="8" t="s">
        <v>16</v>
      </c>
      <c r="W68" s="7">
        <v>3.7080000000000002</v>
      </c>
      <c r="X68" s="26">
        <v>4.5040000000000002E-3</v>
      </c>
      <c r="Y68" s="26">
        <v>2879000</v>
      </c>
      <c r="Z68" s="7">
        <v>6487</v>
      </c>
      <c r="AA68" s="7">
        <v>0.3483</v>
      </c>
      <c r="AB68" s="7">
        <f>AA68/S68</f>
        <v>0.99618648107541241</v>
      </c>
      <c r="AC68" s="57" t="s">
        <v>16</v>
      </c>
      <c r="AD68" s="8" t="s">
        <v>16</v>
      </c>
      <c r="AE68" s="8" t="s">
        <v>16</v>
      </c>
      <c r="AF68" s="7">
        <v>8.048</v>
      </c>
      <c r="AG68" s="26">
        <v>1.1180000000000001E-3</v>
      </c>
      <c r="AH68" s="34">
        <v>-550.20000000000005</v>
      </c>
      <c r="AI68" s="8">
        <v>0.3483</v>
      </c>
      <c r="AJ68" s="8">
        <f>AI68/S68</f>
        <v>0.99618648107541241</v>
      </c>
      <c r="AK68" s="8">
        <v>2129</v>
      </c>
      <c r="AL68" s="8">
        <v>1509</v>
      </c>
      <c r="AM68" s="8">
        <v>53.75</v>
      </c>
      <c r="AN68" s="8">
        <v>3.6850000000000001</v>
      </c>
      <c r="AO68" s="8">
        <v>5.6979999999999997E-4</v>
      </c>
      <c r="AP68" s="7"/>
      <c r="AQ68" s="7"/>
      <c r="AR68" s="7"/>
      <c r="AS68" s="4"/>
      <c r="AT68" s="4"/>
      <c r="AU68" s="4"/>
      <c r="AV68" s="4"/>
      <c r="AW68" s="4"/>
      <c r="AX68" s="8"/>
      <c r="AY68" s="8"/>
      <c r="AZ68" s="8"/>
      <c r="BA68" s="4"/>
      <c r="BB68" s="4"/>
      <c r="BC68" s="4"/>
      <c r="BD68" s="4"/>
      <c r="BE68" s="4"/>
      <c r="BF68" s="8"/>
      <c r="BG68" s="8"/>
      <c r="BH68" s="8"/>
      <c r="BI68" s="4"/>
      <c r="BJ68" s="4"/>
      <c r="BK68" s="4"/>
      <c r="BL68" s="4"/>
      <c r="BM68" s="4"/>
      <c r="BN68" s="4"/>
      <c r="BO68" s="4"/>
      <c r="BP68" s="4"/>
      <c r="BQ68" s="9"/>
    </row>
    <row r="69" spans="1:69" x14ac:dyDescent="0.25">
      <c r="A69" s="17"/>
      <c r="B69" s="6"/>
      <c r="C69" s="6"/>
      <c r="D69" s="7"/>
      <c r="E69" s="7"/>
      <c r="F69" s="4"/>
      <c r="G69" s="16"/>
      <c r="H69" s="6"/>
      <c r="I69" s="8"/>
      <c r="J69" s="8"/>
      <c r="K69" s="68" t="s">
        <v>85</v>
      </c>
      <c r="L69" s="7"/>
      <c r="M69" s="7"/>
      <c r="N69" s="70">
        <f>AVERAGE(N65:N68)</f>
        <v>54.405533750000004</v>
      </c>
      <c r="O69" s="7"/>
      <c r="P69" s="7"/>
      <c r="Q69" s="70">
        <f>AVERAGE(Q65:Q68)</f>
        <v>0.99230564494520812</v>
      </c>
      <c r="R69" s="73">
        <f>AVERAGE(R65:R68)</f>
        <v>816.90425000000005</v>
      </c>
      <c r="S69" s="55"/>
      <c r="T69" s="8"/>
      <c r="U69" s="8"/>
      <c r="V69" s="8"/>
      <c r="W69" s="7"/>
      <c r="X69" s="26"/>
      <c r="Y69" s="70">
        <f>AVERAGE(Y65:Y68)</f>
        <v>719794.89303250005</v>
      </c>
      <c r="Z69" s="7"/>
      <c r="AA69" s="7"/>
      <c r="AB69" s="70">
        <f>AVERAGE(AB65:AB68)</f>
        <v>0.99903192421006182</v>
      </c>
      <c r="AC69" s="8"/>
      <c r="AD69" s="8"/>
      <c r="AE69" s="8"/>
      <c r="AF69" s="7"/>
      <c r="AG69" s="26"/>
      <c r="AH69" s="34"/>
      <c r="AI69" s="8"/>
      <c r="AJ69" s="70">
        <f>AVERAGE(AJ65:AJ68)</f>
        <v>1.0086624308447301</v>
      </c>
      <c r="AK69" s="70">
        <f t="shared" ref="AK69:AN69" si="10">AVERAGE(AK65:AK68)</f>
        <v>565.88250000000005</v>
      </c>
      <c r="AL69" s="70">
        <f t="shared" si="10"/>
        <v>401.875</v>
      </c>
      <c r="AM69" s="70">
        <f t="shared" si="10"/>
        <v>43.352499999999999</v>
      </c>
      <c r="AN69" s="70">
        <f t="shared" si="10"/>
        <v>5.52</v>
      </c>
      <c r="AO69" s="8"/>
      <c r="AP69" s="7"/>
      <c r="AQ69" s="7"/>
      <c r="AR69" s="7"/>
      <c r="AS69" s="4"/>
      <c r="AT69" s="4"/>
      <c r="AU69" s="4"/>
      <c r="AV69" s="4"/>
      <c r="AW69" s="4"/>
      <c r="AX69" s="8"/>
      <c r="AY69" s="8"/>
      <c r="AZ69" s="8"/>
      <c r="BA69" s="4"/>
      <c r="BB69" s="4"/>
      <c r="BC69" s="4"/>
      <c r="BD69" s="4"/>
      <c r="BE69" s="4"/>
      <c r="BF69" s="8"/>
      <c r="BG69" s="8"/>
      <c r="BH69" s="8"/>
      <c r="BI69" s="4"/>
      <c r="BJ69" s="4"/>
      <c r="BK69" s="4"/>
      <c r="BL69" s="4"/>
      <c r="BM69" s="4"/>
      <c r="BN69" s="4"/>
      <c r="BO69" s="4"/>
      <c r="BP69" s="4"/>
      <c r="BQ69" s="9"/>
    </row>
    <row r="70" spans="1:69" x14ac:dyDescent="0.25">
      <c r="A70" s="17"/>
      <c r="B70" s="6"/>
      <c r="C70" s="6"/>
      <c r="D70" s="7"/>
      <c r="E70" s="7"/>
      <c r="F70" s="4"/>
      <c r="G70" s="16"/>
      <c r="H70" s="6"/>
      <c r="I70" s="8"/>
      <c r="J70" s="8"/>
      <c r="K70" s="68" t="s">
        <v>86</v>
      </c>
      <c r="L70" s="7"/>
      <c r="M70" s="7"/>
      <c r="N70" s="70">
        <f>STDEV(N65:N68)</f>
        <v>18.585214110302555</v>
      </c>
      <c r="O70" s="7"/>
      <c r="P70" s="7"/>
      <c r="Q70" s="70">
        <f>STDEV(Q65:Q68)</f>
        <v>2.6488337571786195E-2</v>
      </c>
      <c r="R70" s="73">
        <f>STDEV(R65:R68)</f>
        <v>1619.1056108726868</v>
      </c>
      <c r="S70" s="55"/>
      <c r="T70" s="8"/>
      <c r="U70" s="8"/>
      <c r="V70" s="8"/>
      <c r="W70" s="7"/>
      <c r="X70" s="26"/>
      <c r="Y70" s="70">
        <f>STDEV(Y65:Y68)</f>
        <v>1439470.0714366531</v>
      </c>
      <c r="Z70" s="7"/>
      <c r="AA70" s="7"/>
      <c r="AB70" s="70">
        <f>STDEV(AB65:AB68)</f>
        <v>1.9551708623933052E-3</v>
      </c>
      <c r="AC70" s="8"/>
      <c r="AD70" s="8"/>
      <c r="AE70" s="8"/>
      <c r="AF70" s="7"/>
      <c r="AG70" s="26"/>
      <c r="AH70" s="34"/>
      <c r="AI70" s="8"/>
      <c r="AJ70" s="70">
        <f>STDEV(AJ65:AJ68)</f>
        <v>2.541740919294265E-2</v>
      </c>
      <c r="AK70" s="70">
        <f t="shared" ref="AK70:AN70" si="11">STDEV(AK65:AK68)</f>
        <v>1042.1085126279636</v>
      </c>
      <c r="AL70" s="70">
        <f t="shared" si="11"/>
        <v>738.110110146176</v>
      </c>
      <c r="AM70" s="70">
        <f t="shared" si="11"/>
        <v>14.580444380516436</v>
      </c>
      <c r="AN70" s="70">
        <f t="shared" si="11"/>
        <v>1.3658147751433993</v>
      </c>
      <c r="AO70" s="8"/>
      <c r="AP70" s="7"/>
      <c r="AQ70" s="7"/>
      <c r="AR70" s="7"/>
      <c r="AS70" s="4"/>
      <c r="AT70" s="4"/>
      <c r="AU70" s="4"/>
      <c r="AV70" s="4"/>
      <c r="AW70" s="4"/>
      <c r="AX70" s="8"/>
      <c r="AY70" s="8"/>
      <c r="AZ70" s="8"/>
      <c r="BA70" s="4"/>
      <c r="BB70" s="4"/>
      <c r="BC70" s="4"/>
      <c r="BD70" s="4"/>
      <c r="BE70" s="4"/>
      <c r="BF70" s="8"/>
      <c r="BG70" s="8"/>
      <c r="BH70" s="8"/>
      <c r="BI70" s="4"/>
      <c r="BJ70" s="4"/>
      <c r="BK70" s="4"/>
      <c r="BL70" s="4"/>
      <c r="BM70" s="4"/>
      <c r="BN70" s="4"/>
      <c r="BO70" s="4"/>
      <c r="BP70" s="4"/>
      <c r="BQ70" s="9"/>
    </row>
    <row r="71" spans="1:69" x14ac:dyDescent="0.25">
      <c r="A71" s="17"/>
      <c r="B71" s="6"/>
      <c r="C71" s="6"/>
      <c r="D71" s="7"/>
      <c r="E71" s="7"/>
      <c r="F71" s="4"/>
      <c r="G71" s="16"/>
      <c r="H71" s="6"/>
      <c r="I71" s="8"/>
      <c r="J71" s="8"/>
      <c r="K71" s="8"/>
      <c r="L71" s="7"/>
      <c r="M71" s="7"/>
      <c r="N71" s="24"/>
      <c r="O71" s="7"/>
      <c r="P71" s="7"/>
      <c r="Q71" s="7"/>
      <c r="R71" s="54"/>
      <c r="S71" s="55"/>
      <c r="T71" s="8"/>
      <c r="U71" s="8"/>
      <c r="V71" s="8"/>
      <c r="W71" s="7"/>
      <c r="X71" s="26"/>
      <c r="Y71" s="26"/>
      <c r="Z71" s="7"/>
      <c r="AA71" s="7"/>
      <c r="AB71" s="7"/>
      <c r="AC71" s="8"/>
      <c r="AD71" s="8"/>
      <c r="AE71" s="8"/>
      <c r="AF71" s="7"/>
      <c r="AG71" s="26"/>
      <c r="AH71" s="34"/>
      <c r="AI71" s="8"/>
      <c r="AJ71" s="8"/>
      <c r="AK71" s="8"/>
      <c r="AL71" s="8"/>
      <c r="AM71" s="8"/>
      <c r="AN71" s="8"/>
      <c r="AO71" s="8"/>
      <c r="AP71" s="7"/>
      <c r="AQ71" s="7"/>
      <c r="AR71" s="7"/>
      <c r="AS71" s="4"/>
      <c r="AT71" s="4"/>
      <c r="AU71" s="4"/>
      <c r="AV71" s="4"/>
      <c r="AW71" s="4"/>
      <c r="AX71" s="8"/>
      <c r="AY71" s="8"/>
      <c r="AZ71" s="8"/>
      <c r="BA71" s="4"/>
      <c r="BB71" s="4"/>
      <c r="BC71" s="4"/>
      <c r="BD71" s="4"/>
      <c r="BE71" s="4"/>
      <c r="BF71" s="8"/>
      <c r="BG71" s="8"/>
      <c r="BH71" s="8"/>
      <c r="BI71" s="4"/>
      <c r="BJ71" s="4"/>
      <c r="BK71" s="4"/>
      <c r="BL71" s="4"/>
      <c r="BM71" s="4"/>
      <c r="BN71" s="4"/>
      <c r="BO71" s="4"/>
      <c r="BP71" s="4"/>
      <c r="BQ71" s="9"/>
    </row>
    <row r="72" spans="1:69" x14ac:dyDescent="0.25">
      <c r="A72" s="17" t="s">
        <v>42</v>
      </c>
      <c r="B72" s="6">
        <v>1</v>
      </c>
      <c r="C72" s="6" t="s">
        <v>37</v>
      </c>
      <c r="D72" s="7">
        <v>1996</v>
      </c>
      <c r="E72" s="7" t="s">
        <v>57</v>
      </c>
      <c r="F72" s="4" t="s">
        <v>34</v>
      </c>
      <c r="G72" s="16"/>
      <c r="H72" s="6" t="s">
        <v>27</v>
      </c>
      <c r="I72" s="8" t="s">
        <v>16</v>
      </c>
      <c r="J72" s="8" t="s">
        <v>16</v>
      </c>
      <c r="K72" s="8" t="s">
        <v>16</v>
      </c>
      <c r="L72" s="18">
        <v>3.8356699999999999</v>
      </c>
      <c r="M72" s="18">
        <v>1.519E-2</v>
      </c>
      <c r="N72" s="25">
        <v>86.007810000000006</v>
      </c>
      <c r="O72" s="18">
        <v>5.1420000000000003</v>
      </c>
      <c r="P72" s="18">
        <v>0.79100000000000004</v>
      </c>
      <c r="Q72" s="7">
        <f>P72/S72</f>
        <v>1.0049974589191937</v>
      </c>
      <c r="R72" s="54">
        <v>5.1315000000000008</v>
      </c>
      <c r="S72" s="55">
        <v>0.78706666666666669</v>
      </c>
      <c r="T72" s="8" t="s">
        <v>16</v>
      </c>
      <c r="U72" s="8" t="s">
        <v>16</v>
      </c>
      <c r="V72" s="8" t="s">
        <v>16</v>
      </c>
      <c r="W72" s="4">
        <v>3.29942</v>
      </c>
      <c r="X72" s="4">
        <v>3.764E-2</v>
      </c>
      <c r="Y72" s="4">
        <v>96.791669999999996</v>
      </c>
      <c r="Z72" s="4">
        <v>5.1210000000000004</v>
      </c>
      <c r="AA72" s="4">
        <v>0.78639999999999999</v>
      </c>
      <c r="AB72" s="7">
        <f>AA72/S72</f>
        <v>0.99915297306454343</v>
      </c>
      <c r="AC72" s="8" t="s">
        <v>16</v>
      </c>
      <c r="AD72" s="8" t="s">
        <v>16</v>
      </c>
      <c r="AE72" s="8" t="s">
        <v>16</v>
      </c>
      <c r="AF72" s="7">
        <v>5.2923099999999996</v>
      </c>
      <c r="AG72" s="7">
        <v>2.3400000000000001E-2</v>
      </c>
      <c r="AH72" s="7">
        <v>-40.475189999999998</v>
      </c>
      <c r="AI72" s="8">
        <v>0.78380000000000005</v>
      </c>
      <c r="AJ72" s="8">
        <f>AI72/S72</f>
        <v>0.9958495680162629</v>
      </c>
      <c r="AK72" s="8">
        <v>87.56</v>
      </c>
      <c r="AL72" s="8">
        <v>57.93</v>
      </c>
      <c r="AM72" s="8">
        <v>41.65</v>
      </c>
      <c r="AN72" s="8">
        <v>3.7</v>
      </c>
      <c r="AO72" s="9">
        <v>1.5869999999999999E-2</v>
      </c>
      <c r="AP72" s="8" t="s">
        <v>16</v>
      </c>
      <c r="AQ72" s="8" t="s">
        <v>16</v>
      </c>
      <c r="AR72" s="8" t="s">
        <v>16</v>
      </c>
      <c r="AS72" s="4"/>
      <c r="AT72" s="4"/>
      <c r="AU72" s="4"/>
      <c r="AV72" s="4"/>
      <c r="AW72" s="4"/>
      <c r="AX72" s="8" t="s">
        <v>16</v>
      </c>
      <c r="AY72" s="8" t="s">
        <v>16</v>
      </c>
      <c r="AZ72" s="8" t="s">
        <v>16</v>
      </c>
      <c r="BA72" s="4"/>
      <c r="BB72" s="4"/>
      <c r="BC72" s="4"/>
      <c r="BD72" s="4"/>
      <c r="BE72" s="4"/>
      <c r="BF72" s="8" t="s">
        <v>16</v>
      </c>
      <c r="BG72" s="8" t="s">
        <v>16</v>
      </c>
      <c r="BH72" s="8" t="s">
        <v>16</v>
      </c>
      <c r="BI72" s="4"/>
      <c r="BJ72" s="4"/>
      <c r="BK72" s="4"/>
      <c r="BL72" s="4"/>
      <c r="BM72" s="4"/>
      <c r="BN72" s="4"/>
      <c r="BO72" s="4"/>
      <c r="BP72" s="4"/>
      <c r="BQ72" s="9"/>
    </row>
    <row r="73" spans="1:69" x14ac:dyDescent="0.25">
      <c r="A73" s="17" t="s">
        <v>42</v>
      </c>
      <c r="B73" s="6">
        <v>1</v>
      </c>
      <c r="C73" s="6" t="s">
        <v>37</v>
      </c>
      <c r="D73" s="7">
        <v>2009</v>
      </c>
      <c r="E73" s="16" t="s">
        <v>60</v>
      </c>
      <c r="F73" s="4" t="s">
        <v>61</v>
      </c>
      <c r="G73" s="16"/>
      <c r="H73" s="6" t="s">
        <v>27</v>
      </c>
      <c r="I73" s="8" t="s">
        <v>16</v>
      </c>
      <c r="J73" s="8" t="s">
        <v>16</v>
      </c>
      <c r="K73" s="8" t="s">
        <v>16</v>
      </c>
      <c r="L73" s="18">
        <v>1.093591</v>
      </c>
      <c r="M73" s="18">
        <v>9.6010000000000002E-3</v>
      </c>
      <c r="N73" s="18">
        <v>72.364103999999998</v>
      </c>
      <c r="O73" s="18">
        <v>1.788</v>
      </c>
      <c r="P73" s="18">
        <v>0.1459</v>
      </c>
      <c r="Q73" s="7">
        <f>P73/S73</f>
        <v>1.0443808160343593</v>
      </c>
      <c r="R73" s="54">
        <v>1.782</v>
      </c>
      <c r="S73" s="55">
        <v>0.13970000000000002</v>
      </c>
      <c r="T73" s="8" t="s">
        <v>16</v>
      </c>
      <c r="U73" s="8" t="s">
        <v>16</v>
      </c>
      <c r="V73" s="8" t="s">
        <v>16</v>
      </c>
      <c r="W73" s="33">
        <v>0.93917600000000001</v>
      </c>
      <c r="X73" s="33">
        <v>1.8674E-2</v>
      </c>
      <c r="Y73" s="33">
        <v>89.672954000000004</v>
      </c>
      <c r="Z73" s="4">
        <v>1.776</v>
      </c>
      <c r="AA73" s="4">
        <v>0.1381</v>
      </c>
      <c r="AB73" s="7">
        <f>AA73/S73</f>
        <v>0.98854688618468134</v>
      </c>
      <c r="AC73" s="57" t="s">
        <v>16</v>
      </c>
      <c r="AD73" s="8" t="s">
        <v>16</v>
      </c>
      <c r="AE73" s="8" t="s">
        <v>16</v>
      </c>
      <c r="AF73" s="34">
        <v>1.8016799999999999</v>
      </c>
      <c r="AG73" s="34">
        <v>3.635E-2</v>
      </c>
      <c r="AH73" s="34">
        <v>-14.585000000000001</v>
      </c>
      <c r="AI73" s="8">
        <v>0.1351</v>
      </c>
      <c r="AJ73" s="8">
        <f>AI73/S73</f>
        <v>0.96707229778095904</v>
      </c>
      <c r="AK73" s="8">
        <v>67.84</v>
      </c>
      <c r="AL73" s="8">
        <v>48.77</v>
      </c>
      <c r="AM73" s="8">
        <v>33.33</v>
      </c>
      <c r="AN73" s="8">
        <v>1.385</v>
      </c>
      <c r="AO73" s="9">
        <v>2.4420000000000003E-4</v>
      </c>
      <c r="AP73" s="8" t="s">
        <v>16</v>
      </c>
      <c r="AQ73" s="8" t="s">
        <v>16</v>
      </c>
      <c r="AR73" s="8" t="s">
        <v>16</v>
      </c>
      <c r="AS73" s="4"/>
      <c r="AT73" s="4"/>
      <c r="AU73" s="4"/>
      <c r="AV73" s="4"/>
      <c r="AW73" s="4"/>
      <c r="AX73" s="8"/>
      <c r="AY73" s="8"/>
      <c r="AZ73" s="8"/>
      <c r="BA73" s="4"/>
      <c r="BB73" s="4"/>
      <c r="BC73" s="4"/>
      <c r="BD73" s="4"/>
      <c r="BE73" s="4"/>
      <c r="BF73" s="8"/>
      <c r="BG73" s="8"/>
      <c r="BH73" s="8"/>
      <c r="BI73" s="4"/>
      <c r="BJ73" s="4"/>
      <c r="BK73" s="4"/>
      <c r="BL73" s="4"/>
      <c r="BM73" s="4"/>
      <c r="BN73" s="4"/>
      <c r="BO73" s="4"/>
      <c r="BP73" s="4"/>
      <c r="BQ73" s="9"/>
    </row>
    <row r="74" spans="1:69" x14ac:dyDescent="0.25">
      <c r="A74" s="17" t="s">
        <v>42</v>
      </c>
      <c r="B74" s="6">
        <v>1</v>
      </c>
      <c r="C74" s="6" t="s">
        <v>37</v>
      </c>
      <c r="D74" s="7">
        <v>2008</v>
      </c>
      <c r="E74" s="7" t="s">
        <v>59</v>
      </c>
      <c r="F74" s="4" t="s">
        <v>34</v>
      </c>
      <c r="G74" s="16"/>
      <c r="H74" s="6" t="s">
        <v>27</v>
      </c>
      <c r="I74" s="8" t="s">
        <v>16</v>
      </c>
      <c r="J74" s="8" t="s">
        <v>16</v>
      </c>
      <c r="K74" s="8" t="s">
        <v>16</v>
      </c>
      <c r="L74" s="18">
        <v>-0.75178999999999996</v>
      </c>
      <c r="M74" s="18">
        <v>0.33323999999999998</v>
      </c>
      <c r="N74" s="18">
        <v>22.53942</v>
      </c>
      <c r="O74" s="18">
        <v>6.7590000000000003</v>
      </c>
      <c r="P74" s="18">
        <v>0.49440000000000001</v>
      </c>
      <c r="Q74" s="7">
        <f>P74/S74</f>
        <v>1.0099414408279994</v>
      </c>
      <c r="R74" s="54">
        <v>6.7584999999999997</v>
      </c>
      <c r="S74" s="55">
        <v>0.48953333333333338</v>
      </c>
      <c r="T74" s="8" t="s">
        <v>16</v>
      </c>
      <c r="U74" s="8" t="s">
        <v>16</v>
      </c>
      <c r="V74" s="8" t="s">
        <v>16</v>
      </c>
      <c r="W74" s="4">
        <v>-4.3814000000000002</v>
      </c>
      <c r="X74" s="4">
        <v>0.79949999999999999</v>
      </c>
      <c r="Y74" s="4">
        <v>27.8659</v>
      </c>
      <c r="Z74" s="4">
        <v>6.758</v>
      </c>
      <c r="AA74" s="4">
        <v>0.48670000000000002</v>
      </c>
      <c r="AB74" s="7">
        <f>AA74/S74</f>
        <v>0.99421217486041125</v>
      </c>
      <c r="AC74" s="57" t="s">
        <v>16</v>
      </c>
      <c r="AD74" s="8" t="s">
        <v>16</v>
      </c>
      <c r="AE74" s="8" t="s">
        <v>16</v>
      </c>
      <c r="AF74" s="7">
        <v>6.7655900000000004</v>
      </c>
      <c r="AG74" s="7">
        <v>0.15412000000000001</v>
      </c>
      <c r="AH74" s="7">
        <v>7.8976199999999999</v>
      </c>
      <c r="AI74" s="8">
        <v>0.48749999999999999</v>
      </c>
      <c r="AJ74" s="8">
        <f>AI74/S74</f>
        <v>0.99584638431158912</v>
      </c>
      <c r="AK74" s="8">
        <v>27.34</v>
      </c>
      <c r="AL74" s="8">
        <v>22.84</v>
      </c>
      <c r="AM74" s="8">
        <v>15.95</v>
      </c>
      <c r="AN74" s="8">
        <v>4.5350000000000001</v>
      </c>
      <c r="AO74" s="9">
        <v>2.6459999999999999E-3</v>
      </c>
      <c r="AP74" s="8" t="s">
        <v>16</v>
      </c>
      <c r="AQ74" s="8" t="s">
        <v>16</v>
      </c>
      <c r="AR74" s="8" t="s">
        <v>16</v>
      </c>
      <c r="AS74" s="4"/>
      <c r="AT74" s="4"/>
      <c r="AU74" s="4"/>
      <c r="AV74" s="4"/>
      <c r="AW74" s="4"/>
      <c r="AX74" s="8" t="s">
        <v>16</v>
      </c>
      <c r="AY74" s="8" t="s">
        <v>16</v>
      </c>
      <c r="AZ74" s="8" t="s">
        <v>16</v>
      </c>
      <c r="BA74" s="4"/>
      <c r="BB74" s="4"/>
      <c r="BC74" s="4"/>
      <c r="BD74" s="4"/>
      <c r="BE74" s="4"/>
      <c r="BF74" s="8" t="s">
        <v>16</v>
      </c>
      <c r="BG74" s="8" t="s">
        <v>16</v>
      </c>
      <c r="BH74" s="8" t="s">
        <v>16</v>
      </c>
      <c r="BI74" s="4"/>
      <c r="BJ74" s="4"/>
      <c r="BK74" s="4"/>
      <c r="BL74" s="4"/>
      <c r="BM74" s="4"/>
      <c r="BN74" s="4"/>
      <c r="BO74" s="4"/>
      <c r="BP74" s="4"/>
      <c r="BQ74" s="9"/>
    </row>
    <row r="75" spans="1:69" x14ac:dyDescent="0.25">
      <c r="R75" s="74"/>
      <c r="S75" s="75"/>
      <c r="AU75" s="4"/>
      <c r="AV75" s="4"/>
      <c r="AW75" s="4"/>
      <c r="AX75" s="8" t="s">
        <v>16</v>
      </c>
      <c r="AY75" s="8" t="s">
        <v>16</v>
      </c>
      <c r="AZ75" s="8" t="s">
        <v>16</v>
      </c>
      <c r="BA75" s="4"/>
      <c r="BB75" s="4"/>
      <c r="BC75" s="4"/>
      <c r="BD75" s="4"/>
      <c r="BE75" s="4"/>
      <c r="BF75" s="8" t="s">
        <v>16</v>
      </c>
      <c r="BG75" s="8" t="s">
        <v>16</v>
      </c>
      <c r="BH75" s="8" t="s">
        <v>16</v>
      </c>
      <c r="BI75" s="4"/>
      <c r="BJ75" s="4"/>
      <c r="BK75" s="4"/>
      <c r="BL75" s="4"/>
      <c r="BM75" s="4"/>
      <c r="BN75" s="4"/>
    </row>
    <row r="76" spans="1:69" x14ac:dyDescent="0.25">
      <c r="R76" s="74"/>
      <c r="S76" s="75"/>
    </row>
    <row r="77" spans="1:69" x14ac:dyDescent="0.25">
      <c r="A77" s="62" t="s">
        <v>84</v>
      </c>
      <c r="R77" s="74"/>
      <c r="S77" s="75"/>
    </row>
    <row r="78" spans="1:69" x14ac:dyDescent="0.25">
      <c r="R78" s="74"/>
      <c r="S78" s="75"/>
    </row>
    <row r="79" spans="1:69" x14ac:dyDescent="0.25">
      <c r="A79" s="17" t="s">
        <v>42</v>
      </c>
      <c r="B79" s="6">
        <v>1</v>
      </c>
      <c r="C79" s="6" t="s">
        <v>37</v>
      </c>
      <c r="D79" s="7">
        <v>1981</v>
      </c>
      <c r="E79" s="7" t="s">
        <v>45</v>
      </c>
      <c r="F79" s="28" t="s">
        <v>51</v>
      </c>
      <c r="G79" s="16"/>
      <c r="H79" s="6" t="s">
        <v>27</v>
      </c>
      <c r="I79" s="8" t="s">
        <v>16</v>
      </c>
      <c r="J79" s="8" t="s">
        <v>16</v>
      </c>
      <c r="K79" s="8" t="s">
        <v>16</v>
      </c>
      <c r="L79" s="7">
        <v>8.3059399999999997</v>
      </c>
      <c r="M79" s="7">
        <v>6.2E-4</v>
      </c>
      <c r="N79" s="24">
        <v>55.099960000000003</v>
      </c>
      <c r="O79" s="7">
        <v>8.34</v>
      </c>
      <c r="P79" s="7">
        <v>0.5353</v>
      </c>
      <c r="Q79" s="7">
        <f>P79/S79</f>
        <v>1.0011221245558255</v>
      </c>
      <c r="R79" s="54">
        <v>8.3455000000000013</v>
      </c>
      <c r="S79" s="55">
        <v>0.53470000000000006</v>
      </c>
      <c r="T79" s="8" t="s">
        <v>16</v>
      </c>
      <c r="U79" s="8" t="s">
        <v>16</v>
      </c>
      <c r="V79" s="8" t="s">
        <v>16</v>
      </c>
      <c r="W79" s="29">
        <v>8.1329999999999991</v>
      </c>
      <c r="X79" s="29">
        <v>6.9319999999999998E-3</v>
      </c>
      <c r="Y79" s="29">
        <v>62.9</v>
      </c>
      <c r="Z79" s="30">
        <v>8.3510000000000009</v>
      </c>
      <c r="AA79" s="7">
        <v>0.53400000000000003</v>
      </c>
      <c r="AB79" s="7">
        <f t="shared" ref="AB79:AB86" si="12">AA79/S79</f>
        <v>0.99869085468486996</v>
      </c>
      <c r="AC79" s="57" t="s">
        <v>16</v>
      </c>
      <c r="AD79" s="8" t="s">
        <v>16</v>
      </c>
      <c r="AE79" s="8" t="s">
        <v>16</v>
      </c>
      <c r="AF79" s="31">
        <v>8.4007500000000004</v>
      </c>
      <c r="AG79" s="31">
        <v>4.095E-2</v>
      </c>
      <c r="AH79" s="31">
        <v>-65.887749999999997</v>
      </c>
      <c r="AI79" s="8">
        <v>0.53480000000000005</v>
      </c>
      <c r="AJ79" s="8">
        <f t="shared" ref="AJ79:AJ86" si="13">AI79/S79</f>
        <v>1.0001870207593042</v>
      </c>
      <c r="AK79" s="8">
        <v>7.2649999999999997</v>
      </c>
      <c r="AL79" s="8">
        <v>-9.6609999999999996</v>
      </c>
      <c r="AM79" s="8">
        <v>38</v>
      </c>
      <c r="AN79" s="8">
        <v>7.4</v>
      </c>
      <c r="AO79" s="8">
        <v>2.6460000000000001E-2</v>
      </c>
      <c r="AP79" s="7"/>
      <c r="AQ79" s="7"/>
      <c r="AR79" s="7"/>
    </row>
    <row r="80" spans="1:69" x14ac:dyDescent="0.25">
      <c r="A80" s="17" t="s">
        <v>42</v>
      </c>
      <c r="B80" s="6">
        <v>1</v>
      </c>
      <c r="C80" s="6" t="s">
        <v>37</v>
      </c>
      <c r="D80" s="7">
        <v>2002</v>
      </c>
      <c r="E80" s="7" t="s">
        <v>39</v>
      </c>
      <c r="F80" s="4" t="s">
        <v>34</v>
      </c>
      <c r="G80" s="16"/>
      <c r="H80" s="6" t="s">
        <v>27</v>
      </c>
      <c r="I80" s="8" t="s">
        <v>16</v>
      </c>
      <c r="J80" s="8" t="s">
        <v>16</v>
      </c>
      <c r="K80" s="8" t="s">
        <v>16</v>
      </c>
      <c r="L80" s="32" t="s">
        <v>70</v>
      </c>
      <c r="M80" s="18"/>
      <c r="N80" s="18"/>
      <c r="O80" s="18"/>
      <c r="P80" s="18"/>
      <c r="Q80" s="7"/>
      <c r="R80" s="54">
        <v>0</v>
      </c>
      <c r="S80" s="55"/>
      <c r="T80" s="8" t="s">
        <v>16</v>
      </c>
      <c r="U80" s="8" t="s">
        <v>16</v>
      </c>
      <c r="V80" s="8" t="s">
        <v>16</v>
      </c>
      <c r="W80" s="32" t="s">
        <v>70</v>
      </c>
      <c r="X80" s="4"/>
      <c r="Y80" s="4"/>
      <c r="Z80" s="4"/>
      <c r="AA80" s="4"/>
      <c r="AB80" s="7" t="e">
        <f t="shared" si="12"/>
        <v>#DIV/0!</v>
      </c>
      <c r="AC80" s="57" t="s">
        <v>16</v>
      </c>
      <c r="AD80" s="8" t="s">
        <v>16</v>
      </c>
      <c r="AE80" s="8" t="s">
        <v>16</v>
      </c>
      <c r="AF80" s="4" t="s">
        <v>69</v>
      </c>
      <c r="AG80" s="26"/>
      <c r="AH80" s="26"/>
      <c r="AI80" s="8"/>
      <c r="AJ80" s="8" t="e">
        <f t="shared" si="13"/>
        <v>#DIV/0!</v>
      </c>
      <c r="AK80" s="8"/>
      <c r="AL80" s="8"/>
      <c r="AM80" s="8">
        <v>17</v>
      </c>
      <c r="AN80" s="8">
        <v>6.5</v>
      </c>
      <c r="AO80" s="9">
        <v>0.14019999999999999</v>
      </c>
      <c r="AP80" s="8" t="s">
        <v>16</v>
      </c>
      <c r="AQ80" s="8" t="s">
        <v>16</v>
      </c>
      <c r="AR80" s="8" t="s">
        <v>16</v>
      </c>
    </row>
    <row r="81" spans="1:46" x14ac:dyDescent="0.25">
      <c r="A81" s="17" t="s">
        <v>42</v>
      </c>
      <c r="B81" s="6">
        <v>1</v>
      </c>
      <c r="C81" s="6" t="s">
        <v>37</v>
      </c>
      <c r="D81" s="7">
        <v>2004</v>
      </c>
      <c r="E81" s="7" t="s">
        <v>58</v>
      </c>
      <c r="F81" s="4" t="s">
        <v>34</v>
      </c>
      <c r="G81" s="16"/>
      <c r="H81" s="6" t="s">
        <v>27</v>
      </c>
      <c r="I81" s="39">
        <v>2</v>
      </c>
      <c r="J81" s="39">
        <v>0.03</v>
      </c>
      <c r="K81" s="39">
        <v>30</v>
      </c>
      <c r="L81" s="43">
        <v>1.6866000000000001</v>
      </c>
      <c r="M81" s="43">
        <v>8.5300000000000001E-2</v>
      </c>
      <c r="N81" s="43">
        <v>25.4556</v>
      </c>
      <c r="O81" s="44">
        <v>2.7719999999999998</v>
      </c>
      <c r="P81" s="44">
        <v>0.34100000000000003</v>
      </c>
      <c r="Q81" s="7">
        <f t="shared" ref="Q81:Q86" si="14">P81/S81</f>
        <v>0.99824355971896972</v>
      </c>
      <c r="R81" s="54">
        <v>2.7719999999999998</v>
      </c>
      <c r="S81" s="55">
        <v>0.34159999999999996</v>
      </c>
      <c r="T81" s="8" t="s">
        <v>16</v>
      </c>
      <c r="U81" s="8" t="s">
        <v>16</v>
      </c>
      <c r="V81" s="8" t="s">
        <v>16</v>
      </c>
      <c r="W81" s="4">
        <v>1.6868099999999999</v>
      </c>
      <c r="X81" s="4">
        <v>8.5269999999999999E-2</v>
      </c>
      <c r="Y81" s="4">
        <v>25.45825</v>
      </c>
      <c r="Z81" s="4">
        <v>2.7719999999999998</v>
      </c>
      <c r="AA81" s="4">
        <v>0.34100000000000003</v>
      </c>
      <c r="AB81" s="7">
        <f t="shared" si="12"/>
        <v>0.99824355971896972</v>
      </c>
      <c r="AC81" s="57" t="s">
        <v>16</v>
      </c>
      <c r="AD81" s="8" t="s">
        <v>16</v>
      </c>
      <c r="AE81" s="8" t="s">
        <v>16</v>
      </c>
      <c r="AF81" s="7">
        <v>2.7727599999999999</v>
      </c>
      <c r="AG81" s="7">
        <v>0.13450999999999999</v>
      </c>
      <c r="AH81" s="7">
        <v>-5.7165699999999999</v>
      </c>
      <c r="AI81" s="8">
        <v>0.34279999999999999</v>
      </c>
      <c r="AJ81" s="8">
        <f t="shared" si="13"/>
        <v>1.003512880562061</v>
      </c>
      <c r="AK81" s="8">
        <v>16.55</v>
      </c>
      <c r="AL81" s="8">
        <v>11.4</v>
      </c>
      <c r="AM81" s="8">
        <v>18.149999999999999</v>
      </c>
      <c r="AN81" s="8">
        <v>2.1949999999999998</v>
      </c>
      <c r="AO81" s="9">
        <v>0.1071</v>
      </c>
      <c r="AP81" s="8" t="s">
        <v>16</v>
      </c>
      <c r="AQ81" s="8" t="s">
        <v>16</v>
      </c>
      <c r="AR81" s="8" t="s">
        <v>16</v>
      </c>
    </row>
    <row r="82" spans="1:46" x14ac:dyDescent="0.25">
      <c r="A82" s="17" t="s">
        <v>42</v>
      </c>
      <c r="B82" s="6">
        <v>1</v>
      </c>
      <c r="C82" s="6" t="s">
        <v>37</v>
      </c>
      <c r="D82" s="7">
        <v>2011</v>
      </c>
      <c r="E82" s="7" t="s">
        <v>63</v>
      </c>
      <c r="F82" s="4" t="s">
        <v>34</v>
      </c>
      <c r="G82" s="16"/>
      <c r="H82" s="6" t="s">
        <v>27</v>
      </c>
      <c r="I82" s="8" t="s">
        <v>16</v>
      </c>
      <c r="J82" s="8" t="s">
        <v>16</v>
      </c>
      <c r="K82" s="8" t="s">
        <v>16</v>
      </c>
      <c r="L82" s="32" t="s">
        <v>71</v>
      </c>
      <c r="M82" s="18"/>
      <c r="N82" s="18"/>
      <c r="O82" s="18"/>
      <c r="P82" s="18"/>
      <c r="Q82" s="7">
        <f t="shared" si="14"/>
        <v>0</v>
      </c>
      <c r="R82" s="54">
        <v>-1848.5</v>
      </c>
      <c r="S82" s="55">
        <v>0.3019</v>
      </c>
      <c r="T82" s="8" t="s">
        <v>16</v>
      </c>
      <c r="U82" s="8" t="s">
        <v>16</v>
      </c>
      <c r="V82" s="8" t="s">
        <v>16</v>
      </c>
      <c r="W82" s="4">
        <v>3.8580000000000001</v>
      </c>
      <c r="X82" s="9">
        <v>-1.3699999999999999E-3</v>
      </c>
      <c r="Y82" s="9">
        <v>5402000</v>
      </c>
      <c r="Z82" s="4">
        <v>-3697</v>
      </c>
      <c r="AA82" s="4">
        <v>0.3019</v>
      </c>
      <c r="AB82" s="7">
        <f t="shared" si="12"/>
        <v>1</v>
      </c>
      <c r="AC82" s="57" t="s">
        <v>16</v>
      </c>
      <c r="AD82" s="8" t="s">
        <v>16</v>
      </c>
      <c r="AE82" s="8" t="s">
        <v>16</v>
      </c>
      <c r="AF82" s="34">
        <v>-37.39</v>
      </c>
      <c r="AG82" s="34">
        <v>3.4010000000000001E-5</v>
      </c>
      <c r="AH82" s="34">
        <v>2888</v>
      </c>
      <c r="AI82" s="8">
        <v>0.3019</v>
      </c>
      <c r="AJ82" s="8">
        <f t="shared" si="13"/>
        <v>1</v>
      </c>
      <c r="AK82" s="8">
        <v>90973</v>
      </c>
      <c r="AL82" s="8">
        <v>70592</v>
      </c>
      <c r="AM82" s="8">
        <v>53.37</v>
      </c>
      <c r="AN82" s="8">
        <v>3.165</v>
      </c>
      <c r="AO82" s="9">
        <v>1</v>
      </c>
      <c r="AP82" s="8" t="s">
        <v>16</v>
      </c>
      <c r="AQ82" s="8" t="s">
        <v>16</v>
      </c>
      <c r="AR82" s="8" t="s">
        <v>16</v>
      </c>
    </row>
    <row r="83" spans="1:46" x14ac:dyDescent="0.25">
      <c r="A83" s="17" t="s">
        <v>42</v>
      </c>
      <c r="B83" s="6">
        <v>1</v>
      </c>
      <c r="C83" s="6" t="s">
        <v>37</v>
      </c>
      <c r="D83" s="7">
        <v>2013</v>
      </c>
      <c r="E83" s="7" t="s">
        <v>39</v>
      </c>
      <c r="F83" s="4" t="s">
        <v>34</v>
      </c>
      <c r="G83" s="16"/>
      <c r="H83" s="6" t="s">
        <v>27</v>
      </c>
      <c r="I83" s="8" t="s">
        <v>16</v>
      </c>
      <c r="J83" s="8" t="s">
        <v>16</v>
      </c>
      <c r="K83" s="8" t="s">
        <v>16</v>
      </c>
      <c r="L83" s="18">
        <v>6.123049</v>
      </c>
      <c r="M83" s="18">
        <v>-2.1159999999999998E-3</v>
      </c>
      <c r="N83" s="18">
        <v>58.805092000000002</v>
      </c>
      <c r="O83" s="18">
        <v>5.9989999999999997</v>
      </c>
      <c r="P83" s="18">
        <v>0.85640000000000005</v>
      </c>
      <c r="Q83" s="7">
        <f t="shared" si="14"/>
        <v>0.99968871595330733</v>
      </c>
      <c r="R83" s="54">
        <v>6.0004999999999997</v>
      </c>
      <c r="S83" s="55">
        <v>0.8566666666666668</v>
      </c>
      <c r="T83" s="8" t="s">
        <v>16</v>
      </c>
      <c r="U83" s="8" t="s">
        <v>16</v>
      </c>
      <c r="V83" s="8" t="s">
        <v>16</v>
      </c>
      <c r="W83" s="4">
        <v>6.5095999999999998</v>
      </c>
      <c r="X83" s="4">
        <v>-1.8620000000000001E-2</v>
      </c>
      <c r="Y83" s="4">
        <v>54.518230000000003</v>
      </c>
      <c r="Z83" s="4">
        <v>6.0019999999999998</v>
      </c>
      <c r="AA83" s="4">
        <v>0.85389999999999999</v>
      </c>
      <c r="AB83" s="7">
        <f t="shared" si="12"/>
        <v>0.99677042801556404</v>
      </c>
      <c r="AC83" s="57" t="s">
        <v>16</v>
      </c>
      <c r="AD83" s="8" t="s">
        <v>16</v>
      </c>
      <c r="AE83" s="8" t="s">
        <v>16</v>
      </c>
      <c r="AF83" s="26">
        <v>-38.04</v>
      </c>
      <c r="AG83" s="26">
        <v>3.3850000000000003E-5</v>
      </c>
      <c r="AH83" s="26">
        <v>4403</v>
      </c>
      <c r="AI83" s="8">
        <v>0.85970000000000002</v>
      </c>
      <c r="AJ83" s="8">
        <f t="shared" si="13"/>
        <v>1.0035408560311283</v>
      </c>
      <c r="AK83" s="8">
        <v>92896</v>
      </c>
      <c r="AL83" s="8">
        <v>72421</v>
      </c>
      <c r="AM83" s="8">
        <v>22.03</v>
      </c>
      <c r="AN83" s="8">
        <v>4.6749999999999998</v>
      </c>
      <c r="AO83" s="9">
        <v>1</v>
      </c>
      <c r="AP83" s="8" t="s">
        <v>16</v>
      </c>
      <c r="AQ83" s="8" t="s">
        <v>16</v>
      </c>
      <c r="AR83" s="8" t="s">
        <v>16</v>
      </c>
    </row>
    <row r="84" spans="1:46" x14ac:dyDescent="0.25">
      <c r="A84" s="17" t="s">
        <v>42</v>
      </c>
      <c r="B84" s="6">
        <v>1</v>
      </c>
      <c r="C84" s="6" t="s">
        <v>37</v>
      </c>
      <c r="D84" s="7">
        <v>2014</v>
      </c>
      <c r="E84" s="7" t="s">
        <v>47</v>
      </c>
      <c r="F84" s="4" t="s">
        <v>34</v>
      </c>
      <c r="G84" s="16"/>
      <c r="H84" s="6" t="s">
        <v>27</v>
      </c>
      <c r="I84" s="8" t="s">
        <v>16</v>
      </c>
      <c r="J84" s="8" t="s">
        <v>16</v>
      </c>
      <c r="K84" s="8" t="s">
        <v>16</v>
      </c>
      <c r="L84" s="36" t="s">
        <v>72</v>
      </c>
      <c r="M84" s="18"/>
      <c r="N84" s="18"/>
      <c r="O84" s="18"/>
      <c r="P84" s="18"/>
      <c r="Q84" s="7" t="e">
        <f t="shared" si="14"/>
        <v>#DIV/0!</v>
      </c>
      <c r="R84" s="54">
        <v>0</v>
      </c>
      <c r="S84" s="55" t="e">
        <v>#DIV/0!</v>
      </c>
      <c r="T84" s="8" t="s">
        <v>16</v>
      </c>
      <c r="U84" s="8" t="s">
        <v>16</v>
      </c>
      <c r="V84" s="8" t="s">
        <v>16</v>
      </c>
      <c r="W84" s="36" t="s">
        <v>72</v>
      </c>
      <c r="X84" s="4"/>
      <c r="Y84" s="4"/>
      <c r="Z84" s="4"/>
      <c r="AA84" s="4"/>
      <c r="AB84" s="7" t="e">
        <f t="shared" si="12"/>
        <v>#DIV/0!</v>
      </c>
      <c r="AC84" s="57" t="s">
        <v>16</v>
      </c>
      <c r="AD84" s="8" t="s">
        <v>16</v>
      </c>
      <c r="AE84" s="8" t="s">
        <v>16</v>
      </c>
      <c r="AF84" s="36" t="s">
        <v>72</v>
      </c>
      <c r="AG84" s="7"/>
      <c r="AH84" s="7"/>
      <c r="AI84" s="8"/>
      <c r="AJ84" s="8" t="e">
        <f t="shared" si="13"/>
        <v>#DIV/0!</v>
      </c>
      <c r="AK84" s="8"/>
      <c r="AL84" s="8"/>
      <c r="AM84" s="36" t="s">
        <v>72</v>
      </c>
      <c r="AN84" s="8"/>
      <c r="AO84" s="9"/>
      <c r="AP84" s="8" t="s">
        <v>16</v>
      </c>
      <c r="AQ84" s="8" t="s">
        <v>16</v>
      </c>
      <c r="AR84" s="8" t="s">
        <v>16</v>
      </c>
    </row>
    <row r="85" spans="1:46" x14ac:dyDescent="0.25">
      <c r="A85" s="17" t="s">
        <v>42</v>
      </c>
      <c r="B85" s="6">
        <v>1</v>
      </c>
      <c r="C85" s="6" t="s">
        <v>37</v>
      </c>
      <c r="D85" s="7">
        <v>2015</v>
      </c>
      <c r="E85" s="8" t="s">
        <v>64</v>
      </c>
      <c r="F85" s="4" t="s">
        <v>34</v>
      </c>
      <c r="H85" s="6" t="s">
        <v>27</v>
      </c>
      <c r="I85" s="39">
        <v>0.8</v>
      </c>
      <c r="J85" s="39">
        <v>0.02</v>
      </c>
      <c r="K85" s="39">
        <v>35</v>
      </c>
      <c r="L85" s="44">
        <v>0.73463999999999996</v>
      </c>
      <c r="M85" s="44">
        <v>2.8580000000000001E-2</v>
      </c>
      <c r="N85" s="44">
        <v>24.77</v>
      </c>
      <c r="O85" s="44">
        <v>1.4419999999999999</v>
      </c>
      <c r="P85" s="44">
        <v>0.15</v>
      </c>
      <c r="Q85" s="7">
        <f t="shared" si="14"/>
        <v>0.99228224917309826</v>
      </c>
      <c r="R85" s="54">
        <v>1.444</v>
      </c>
      <c r="S85" s="55">
        <v>0.15116666666666664</v>
      </c>
      <c r="T85" s="8" t="s">
        <v>16</v>
      </c>
      <c r="U85" s="8" t="s">
        <v>16</v>
      </c>
      <c r="V85" s="8" t="s">
        <v>16</v>
      </c>
      <c r="W85" s="4">
        <v>-0.69899999999999995</v>
      </c>
      <c r="X85" s="4">
        <v>0.1588</v>
      </c>
      <c r="Y85" s="4">
        <v>27.013999999999999</v>
      </c>
      <c r="Z85" s="4">
        <v>1.446</v>
      </c>
      <c r="AA85" s="4">
        <v>0.15079999999999999</v>
      </c>
      <c r="AB85" s="7">
        <f t="shared" si="12"/>
        <v>0.99757442116868811</v>
      </c>
      <c r="AC85" s="58">
        <v>1.5</v>
      </c>
      <c r="AD85" s="39">
        <v>0.05</v>
      </c>
      <c r="AE85" s="39">
        <v>-9</v>
      </c>
      <c r="AF85" s="45">
        <v>1.44573</v>
      </c>
      <c r="AG85" s="41">
        <v>0.28514</v>
      </c>
      <c r="AH85" s="41">
        <v>10.97667</v>
      </c>
      <c r="AI85" s="39">
        <v>0.1527</v>
      </c>
      <c r="AJ85" s="8">
        <f t="shared" si="13"/>
        <v>1.0101433296582141</v>
      </c>
      <c r="AK85" s="39">
        <v>21.48</v>
      </c>
      <c r="AL85" s="39">
        <v>19.05</v>
      </c>
      <c r="AM85" s="8">
        <v>22.77</v>
      </c>
      <c r="AN85" s="8">
        <v>1.175</v>
      </c>
      <c r="AO85" s="9">
        <v>2.6459999999999999E-3</v>
      </c>
      <c r="AP85" s="8" t="s">
        <v>16</v>
      </c>
      <c r="AQ85" s="8" t="s">
        <v>16</v>
      </c>
      <c r="AR85" s="8" t="s">
        <v>16</v>
      </c>
      <c r="AS85" s="4"/>
      <c r="AT85" s="4"/>
    </row>
    <row r="86" spans="1:46" ht="15.75" thickBot="1" x14ac:dyDescent="0.3">
      <c r="A86" s="17" t="s">
        <v>42</v>
      </c>
      <c r="B86" s="6">
        <v>1</v>
      </c>
      <c r="C86" s="6" t="s">
        <v>37</v>
      </c>
      <c r="D86" s="7">
        <v>2016</v>
      </c>
      <c r="E86" s="7" t="s">
        <v>47</v>
      </c>
      <c r="F86" s="4" t="s">
        <v>34</v>
      </c>
      <c r="G86" s="16"/>
      <c r="H86" s="6" t="s">
        <v>27</v>
      </c>
      <c r="I86" s="8" t="s">
        <v>16</v>
      </c>
      <c r="J86" s="8" t="s">
        <v>16</v>
      </c>
      <c r="K86" s="8" t="s">
        <v>16</v>
      </c>
      <c r="L86" s="7">
        <v>7.1280000000000001</v>
      </c>
      <c r="M86" s="26">
        <v>-1.228E-4</v>
      </c>
      <c r="N86" s="24">
        <v>92.09</v>
      </c>
      <c r="O86" s="7">
        <v>7.1159999999999997</v>
      </c>
      <c r="P86" s="7">
        <v>0.57050000000000001</v>
      </c>
      <c r="Q86" s="7">
        <f t="shared" si="14"/>
        <v>0.99848316900997602</v>
      </c>
      <c r="R86" s="76">
        <v>5.7835000000000001</v>
      </c>
      <c r="S86" s="77">
        <v>0.57136666666666669</v>
      </c>
      <c r="T86" s="8" t="s">
        <v>16</v>
      </c>
      <c r="U86" s="8" t="s">
        <v>16</v>
      </c>
      <c r="V86" s="8" t="s">
        <v>16</v>
      </c>
      <c r="W86" s="7">
        <v>7.1280000000000001</v>
      </c>
      <c r="X86" s="26">
        <v>-1.172E-4</v>
      </c>
      <c r="Y86" s="26">
        <v>45650</v>
      </c>
      <c r="Z86" s="7">
        <v>4.4509999999999996</v>
      </c>
      <c r="AA86" s="7">
        <v>0.5706</v>
      </c>
      <c r="AB86" s="7">
        <f t="shared" si="12"/>
        <v>0.99865818797036343</v>
      </c>
      <c r="AC86" s="57" t="s">
        <v>16</v>
      </c>
      <c r="AD86" s="8" t="s">
        <v>16</v>
      </c>
      <c r="AE86" s="8" t="s">
        <v>16</v>
      </c>
      <c r="AF86" s="34">
        <v>-47.04</v>
      </c>
      <c r="AG86" s="26">
        <v>3.3519999999999998E-5</v>
      </c>
      <c r="AH86" s="26">
        <v>4270</v>
      </c>
      <c r="AI86" s="8">
        <v>0.57299999999999995</v>
      </c>
      <c r="AJ86" s="8">
        <f t="shared" si="13"/>
        <v>1.0028586430196604</v>
      </c>
      <c r="AK86" s="8">
        <v>93637</v>
      </c>
      <c r="AL86" s="8">
        <v>72959</v>
      </c>
      <c r="AM86" s="8">
        <v>41.16</v>
      </c>
      <c r="AN86" s="8">
        <v>6.39</v>
      </c>
      <c r="AO86" s="8">
        <v>2.6460000000000001E-2</v>
      </c>
      <c r="AP86" s="7"/>
      <c r="AQ86" s="7"/>
    </row>
  </sheetData>
  <sortState ref="A23:AR75">
    <sortCondition ref="E23:E75"/>
    <sortCondition ref="D23:D75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705A0E188B0743A0D2632B7A70B07A" ma:contentTypeVersion="11" ma:contentTypeDescription="Crée un document." ma:contentTypeScope="" ma:versionID="ad03b1a37c2dc9e8da9b6b181ae0287c">
  <xsd:schema xmlns:xsd="http://www.w3.org/2001/XMLSchema" xmlns:xs="http://www.w3.org/2001/XMLSchema" xmlns:p="http://schemas.microsoft.com/office/2006/metadata/properties" xmlns:ns2="21226a7f-dc27-4e15-b481-50f0e94cb324" xmlns:ns3="013a77f6-91f3-41e5-8201-b978b397940a" targetNamespace="http://schemas.microsoft.com/office/2006/metadata/properties" ma:root="true" ma:fieldsID="4f1555d6109060733ce7d011527ca7ad" ns2:_="" ns3:_="">
    <xsd:import namespace="21226a7f-dc27-4e15-b481-50f0e94cb324"/>
    <xsd:import namespace="013a77f6-91f3-41e5-8201-b978b397940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26a7f-dc27-4e15-b481-50f0e94cb32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f8a0a52-63be-4128-9293-9b89f39e96ef}" ma:internalName="TaxCatchAll" ma:showField="CatchAllData" ma:web="21226a7f-dc27-4e15-b481-50f0e94cb3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a77f6-91f3-41e5-8201-b978b397940a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7eba8b8-a2c4-4696-8627-4adc31225c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226a7f-dc27-4e15-b481-50f0e94cb324" xsi:nil="true"/>
    <lcf76f155ced4ddcb4097134ff3c332f xmlns="013a77f6-91f3-41e5-8201-b978b397940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F5D5B0-8365-46AD-B5CA-3829CF7531EC}"/>
</file>

<file path=customXml/itemProps2.xml><?xml version="1.0" encoding="utf-8"?>
<ds:datastoreItem xmlns:ds="http://schemas.openxmlformats.org/officeDocument/2006/customXml" ds:itemID="{9AD2AEDC-E562-495A-8525-BD750D74C33C}"/>
</file>

<file path=customXml/itemProps3.xml><?xml version="1.0" encoding="utf-8"?>
<ds:datastoreItem xmlns:ds="http://schemas.openxmlformats.org/officeDocument/2006/customXml" ds:itemID="{7A6BB939-7E33-4BD9-A8D8-0A5BB61557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resultats</vt:lpstr>
      <vt:lpstr>classés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Denoroy</dc:creator>
  <cp:lastModifiedBy>Pascal Denoroy</cp:lastModifiedBy>
  <dcterms:created xsi:type="dcterms:W3CDTF">2021-10-12T10:05:32Z</dcterms:created>
  <dcterms:modified xsi:type="dcterms:W3CDTF">2023-04-27T17:40:49Z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0x010100D8705A0E188B0743A0D2632B7A70B07A</vt:lpwstr>
  </property>
</Properties>
</file>